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1835"/>
  </bookViews>
  <sheets>
    <sheet name="почта банк май" sheetId="1" r:id="rId1"/>
  </sheets>
  <externalReferences>
    <externalReference r:id="rId2"/>
  </externalReferences>
  <definedNames>
    <definedName name="_xlnm._FilterDatabase" localSheetId="0" hidden="1">'почта банк май'!$A$6:$V$67</definedName>
    <definedName name="Абыкаева" localSheetId="0">#REF!</definedName>
    <definedName name="Абыкаева">#REF!</definedName>
    <definedName name="_xlnm.Print_Area" localSheetId="0">'почта банк май'!$A$1:$Q$67</definedName>
    <definedName name="сп2" localSheetId="0">#REF!</definedName>
    <definedName name="сп2">#REF!</definedName>
  </definedNames>
  <calcPr calcId="144525"/>
</workbook>
</file>

<file path=xl/calcChain.xml><?xml version="1.0" encoding="utf-8"?>
<calcChain xmlns="http://schemas.openxmlformats.org/spreadsheetml/2006/main">
  <c r="Q67" i="1" l="1"/>
  <c r="N67" i="1"/>
  <c r="K67" i="1"/>
  <c r="I67" i="1"/>
  <c r="F67" i="1"/>
  <c r="G67" i="1" s="1"/>
  <c r="D67" i="1"/>
  <c r="E67" i="1" s="1"/>
  <c r="C67" i="1"/>
  <c r="B67" i="1"/>
  <c r="Q66" i="1"/>
  <c r="N66" i="1"/>
  <c r="K66" i="1"/>
  <c r="F66" i="1"/>
  <c r="D66" i="1"/>
  <c r="I66" i="1" s="1"/>
  <c r="C66" i="1"/>
  <c r="B66" i="1"/>
  <c r="P66" i="1" s="1"/>
  <c r="Q65" i="1"/>
  <c r="N65" i="1"/>
  <c r="K65" i="1"/>
  <c r="F65" i="1"/>
  <c r="G65" i="1" s="1"/>
  <c r="D65" i="1"/>
  <c r="I65" i="1" s="1"/>
  <c r="C65" i="1"/>
  <c r="B65" i="1"/>
  <c r="P65" i="1" s="1"/>
  <c r="Q64" i="1"/>
  <c r="N64" i="1"/>
  <c r="K64" i="1"/>
  <c r="F64" i="1"/>
  <c r="D64" i="1"/>
  <c r="I64" i="1" s="1"/>
  <c r="C64" i="1"/>
  <c r="B64" i="1"/>
  <c r="P64" i="1" s="1"/>
  <c r="Q63" i="1"/>
  <c r="P63" i="1"/>
  <c r="N63" i="1"/>
  <c r="K63" i="1"/>
  <c r="F63" i="1"/>
  <c r="G63" i="1" s="1"/>
  <c r="D63" i="1"/>
  <c r="I63" i="1" s="1"/>
  <c r="C63" i="1"/>
  <c r="B63" i="1"/>
  <c r="Q62" i="1"/>
  <c r="N62" i="1"/>
  <c r="K62" i="1"/>
  <c r="F62" i="1"/>
  <c r="D62" i="1"/>
  <c r="I62" i="1" s="1"/>
  <c r="C62" i="1"/>
  <c r="B62" i="1"/>
  <c r="P62" i="1" s="1"/>
  <c r="Q61" i="1"/>
  <c r="P61" i="1"/>
  <c r="N61" i="1"/>
  <c r="K61" i="1"/>
  <c r="F61" i="1"/>
  <c r="G61" i="1" s="1"/>
  <c r="D61" i="1"/>
  <c r="I61" i="1" s="1"/>
  <c r="C61" i="1"/>
  <c r="B61" i="1"/>
  <c r="Q60" i="1"/>
  <c r="N60" i="1"/>
  <c r="K60" i="1"/>
  <c r="F60" i="1"/>
  <c r="G60" i="1" s="1"/>
  <c r="D60" i="1"/>
  <c r="C60" i="1"/>
  <c r="B60" i="1"/>
  <c r="P60" i="1" s="1"/>
  <c r="Q59" i="1"/>
  <c r="N59" i="1"/>
  <c r="K59" i="1"/>
  <c r="F59" i="1"/>
  <c r="D59" i="1"/>
  <c r="I59" i="1" s="1"/>
  <c r="C59" i="1"/>
  <c r="B59" i="1"/>
  <c r="P59" i="1" s="1"/>
  <c r="Q58" i="1"/>
  <c r="N58" i="1"/>
  <c r="K58" i="1"/>
  <c r="F58" i="1"/>
  <c r="G58" i="1" s="1"/>
  <c r="D58" i="1"/>
  <c r="I58" i="1" s="1"/>
  <c r="C58" i="1"/>
  <c r="B58" i="1"/>
  <c r="Q57" i="1"/>
  <c r="P57" i="1"/>
  <c r="N57" i="1"/>
  <c r="K57" i="1"/>
  <c r="F57" i="1"/>
  <c r="G57" i="1" s="1"/>
  <c r="D57" i="1"/>
  <c r="I57" i="1" s="1"/>
  <c r="C57" i="1"/>
  <c r="B57" i="1"/>
  <c r="Q56" i="1"/>
  <c r="N56" i="1"/>
  <c r="K56" i="1"/>
  <c r="F56" i="1"/>
  <c r="D56" i="1"/>
  <c r="I56" i="1" s="1"/>
  <c r="C56" i="1"/>
  <c r="B56" i="1"/>
  <c r="P56" i="1" s="1"/>
  <c r="Q55" i="1"/>
  <c r="N55" i="1"/>
  <c r="K55" i="1"/>
  <c r="C55" i="1"/>
  <c r="Q54" i="1"/>
  <c r="N54" i="1"/>
  <c r="K54" i="1"/>
  <c r="F54" i="1"/>
  <c r="D54" i="1"/>
  <c r="I54" i="1" s="1"/>
  <c r="C54" i="1"/>
  <c r="B54" i="1"/>
  <c r="P54" i="1" s="1"/>
  <c r="Q53" i="1"/>
  <c r="N53" i="1"/>
  <c r="K53" i="1"/>
  <c r="I53" i="1"/>
  <c r="F53" i="1"/>
  <c r="G53" i="1" s="1"/>
  <c r="D53" i="1"/>
  <c r="C53" i="1"/>
  <c r="B53" i="1"/>
  <c r="P53" i="1" s="1"/>
  <c r="Q52" i="1"/>
  <c r="P52" i="1"/>
  <c r="N52" i="1"/>
  <c r="K52" i="1"/>
  <c r="F52" i="1"/>
  <c r="G52" i="1" s="1"/>
  <c r="E52" i="1"/>
  <c r="D52" i="1"/>
  <c r="I52" i="1" s="1"/>
  <c r="C52" i="1"/>
  <c r="B52" i="1"/>
  <c r="Q51" i="1"/>
  <c r="N51" i="1"/>
  <c r="K51" i="1"/>
  <c r="F51" i="1"/>
  <c r="G51" i="1" s="1"/>
  <c r="D51" i="1"/>
  <c r="I51" i="1" s="1"/>
  <c r="C51" i="1"/>
  <c r="B51" i="1"/>
  <c r="P51" i="1" s="1"/>
  <c r="Q50" i="1"/>
  <c r="N50" i="1"/>
  <c r="K50" i="1"/>
  <c r="F50" i="1"/>
  <c r="D50" i="1"/>
  <c r="I50" i="1" s="1"/>
  <c r="C50" i="1"/>
  <c r="B50" i="1"/>
  <c r="P50" i="1" s="1"/>
  <c r="Q49" i="1"/>
  <c r="N49" i="1"/>
  <c r="K49" i="1"/>
  <c r="C49" i="1"/>
  <c r="Q48" i="1"/>
  <c r="N48" i="1"/>
  <c r="K48" i="1"/>
  <c r="F48" i="1"/>
  <c r="G48" i="1" s="1"/>
  <c r="D48" i="1"/>
  <c r="I48" i="1" s="1"/>
  <c r="C48" i="1"/>
  <c r="B48" i="1"/>
  <c r="P48" i="1" s="1"/>
  <c r="Q47" i="1"/>
  <c r="N47" i="1"/>
  <c r="K47" i="1"/>
  <c r="I47" i="1"/>
  <c r="F47" i="1"/>
  <c r="G47" i="1" s="1"/>
  <c r="D47" i="1"/>
  <c r="C47" i="1"/>
  <c r="B47" i="1"/>
  <c r="P47" i="1" s="1"/>
  <c r="Q46" i="1"/>
  <c r="N46" i="1"/>
  <c r="K46" i="1"/>
  <c r="F46" i="1"/>
  <c r="D46" i="1"/>
  <c r="I46" i="1" s="1"/>
  <c r="C46" i="1"/>
  <c r="B46" i="1"/>
  <c r="Q45" i="1"/>
  <c r="N45" i="1"/>
  <c r="K45" i="1"/>
  <c r="F45" i="1"/>
  <c r="G45" i="1" s="1"/>
  <c r="D45" i="1"/>
  <c r="I45" i="1" s="1"/>
  <c r="C45" i="1"/>
  <c r="B45" i="1"/>
  <c r="P45" i="1" s="1"/>
  <c r="Q44" i="1"/>
  <c r="N44" i="1"/>
  <c r="K44" i="1"/>
  <c r="F44" i="1"/>
  <c r="G44" i="1" s="1"/>
  <c r="D44" i="1"/>
  <c r="I44" i="1" s="1"/>
  <c r="C44" i="1"/>
  <c r="B44" i="1"/>
  <c r="P44" i="1" s="1"/>
  <c r="Q43" i="1"/>
  <c r="N43" i="1"/>
  <c r="K43" i="1"/>
  <c r="F43" i="1"/>
  <c r="D43" i="1"/>
  <c r="C43" i="1"/>
  <c r="B43" i="1"/>
  <c r="P43" i="1" s="1"/>
  <c r="Q42" i="1"/>
  <c r="N42" i="1"/>
  <c r="K42" i="1"/>
  <c r="F42" i="1"/>
  <c r="D42" i="1"/>
  <c r="I42" i="1" s="1"/>
  <c r="C42" i="1"/>
  <c r="B42" i="1"/>
  <c r="P42" i="1" s="1"/>
  <c r="Q41" i="1"/>
  <c r="N41" i="1"/>
  <c r="K41" i="1"/>
  <c r="F41" i="1"/>
  <c r="C41" i="1"/>
  <c r="Q40" i="1"/>
  <c r="N40" i="1"/>
  <c r="K40" i="1"/>
  <c r="I40" i="1"/>
  <c r="F40" i="1"/>
  <c r="G40" i="1" s="1"/>
  <c r="D40" i="1"/>
  <c r="E40" i="1" s="1"/>
  <c r="C40" i="1"/>
  <c r="B40" i="1"/>
  <c r="P40" i="1" s="1"/>
  <c r="Q39" i="1"/>
  <c r="N39" i="1"/>
  <c r="K39" i="1"/>
  <c r="F39" i="1"/>
  <c r="G39" i="1" s="1"/>
  <c r="D39" i="1"/>
  <c r="I39" i="1" s="1"/>
  <c r="C39" i="1"/>
  <c r="B39" i="1"/>
  <c r="P39" i="1" s="1"/>
  <c r="Q38" i="1"/>
  <c r="N38" i="1"/>
  <c r="K38" i="1"/>
  <c r="F38" i="1"/>
  <c r="D38" i="1"/>
  <c r="I38" i="1" s="1"/>
  <c r="C38" i="1"/>
  <c r="B38" i="1"/>
  <c r="P38" i="1" s="1"/>
  <c r="Q37" i="1"/>
  <c r="N37" i="1"/>
  <c r="K37" i="1"/>
  <c r="F37" i="1"/>
  <c r="G37" i="1" s="1"/>
  <c r="D37" i="1"/>
  <c r="E37" i="1" s="1"/>
  <c r="C37" i="1"/>
  <c r="B37" i="1"/>
  <c r="P37" i="1" s="1"/>
  <c r="Q36" i="1"/>
  <c r="N36" i="1"/>
  <c r="K36" i="1"/>
  <c r="I36" i="1"/>
  <c r="G36" i="1"/>
  <c r="F36" i="1"/>
  <c r="D36" i="1"/>
  <c r="C36" i="1"/>
  <c r="B36" i="1"/>
  <c r="P36" i="1" s="1"/>
  <c r="Q35" i="1"/>
  <c r="N35" i="1"/>
  <c r="K35" i="1"/>
  <c r="C35" i="1"/>
  <c r="Q34" i="1"/>
  <c r="N34" i="1"/>
  <c r="K34" i="1"/>
  <c r="F34" i="1"/>
  <c r="D34" i="1"/>
  <c r="I34" i="1" s="1"/>
  <c r="C34" i="1"/>
  <c r="B34" i="1"/>
  <c r="Q33" i="1"/>
  <c r="N33" i="1"/>
  <c r="K33" i="1"/>
  <c r="F33" i="1"/>
  <c r="G33" i="1" s="1"/>
  <c r="D33" i="1"/>
  <c r="I33" i="1" s="1"/>
  <c r="C33" i="1"/>
  <c r="B33" i="1"/>
  <c r="P33" i="1" s="1"/>
  <c r="Q32" i="1"/>
  <c r="N32" i="1"/>
  <c r="K32" i="1"/>
  <c r="F32" i="1"/>
  <c r="G32" i="1" s="1"/>
  <c r="D32" i="1"/>
  <c r="I32" i="1" s="1"/>
  <c r="C32" i="1"/>
  <c r="B32" i="1"/>
  <c r="P32" i="1" s="1"/>
  <c r="Q31" i="1"/>
  <c r="N31" i="1"/>
  <c r="K31" i="1"/>
  <c r="F31" i="1"/>
  <c r="D31" i="1"/>
  <c r="C31" i="1"/>
  <c r="B31" i="1"/>
  <c r="P31" i="1" s="1"/>
  <c r="Q30" i="1"/>
  <c r="N30" i="1"/>
  <c r="K30" i="1"/>
  <c r="F30" i="1"/>
  <c r="D30" i="1"/>
  <c r="C30" i="1"/>
  <c r="B30" i="1"/>
  <c r="P30" i="1" s="1"/>
  <c r="Q29" i="1"/>
  <c r="N29" i="1"/>
  <c r="K29" i="1"/>
  <c r="I29" i="1"/>
  <c r="F29" i="1"/>
  <c r="G29" i="1" s="1"/>
  <c r="D29" i="1"/>
  <c r="C29" i="1"/>
  <c r="B29" i="1"/>
  <c r="P29" i="1" s="1"/>
  <c r="Q28" i="1"/>
  <c r="N28" i="1"/>
  <c r="K28" i="1"/>
  <c r="F28" i="1"/>
  <c r="D28" i="1"/>
  <c r="I28" i="1" s="1"/>
  <c r="C28" i="1"/>
  <c r="B28" i="1"/>
  <c r="Q27" i="1"/>
  <c r="N27" i="1"/>
  <c r="K27" i="1"/>
  <c r="C27" i="1"/>
  <c r="Q26" i="1"/>
  <c r="P26" i="1"/>
  <c r="N26" i="1"/>
  <c r="K26" i="1"/>
  <c r="F26" i="1"/>
  <c r="D26" i="1"/>
  <c r="I26" i="1" s="1"/>
  <c r="C26" i="1"/>
  <c r="B26" i="1"/>
  <c r="Q25" i="1"/>
  <c r="N25" i="1"/>
  <c r="K25" i="1"/>
  <c r="F25" i="1"/>
  <c r="G25" i="1" s="1"/>
  <c r="D25" i="1"/>
  <c r="E25" i="1" s="1"/>
  <c r="C25" i="1"/>
  <c r="B25" i="1"/>
  <c r="P25" i="1" s="1"/>
  <c r="Q24" i="1"/>
  <c r="N24" i="1"/>
  <c r="K24" i="1"/>
  <c r="G24" i="1"/>
  <c r="F24" i="1"/>
  <c r="D24" i="1"/>
  <c r="C24" i="1"/>
  <c r="B24" i="1"/>
  <c r="P24" i="1" s="1"/>
  <c r="Q23" i="1"/>
  <c r="N23" i="1"/>
  <c r="K23" i="1"/>
  <c r="F23" i="1"/>
  <c r="G23" i="1" s="1"/>
  <c r="D23" i="1"/>
  <c r="I23" i="1" s="1"/>
  <c r="C23" i="1"/>
  <c r="B23" i="1"/>
  <c r="P23" i="1" s="1"/>
  <c r="Q22" i="1"/>
  <c r="N22" i="1"/>
  <c r="K22" i="1"/>
  <c r="I22" i="1"/>
  <c r="F22" i="1"/>
  <c r="D22" i="1"/>
  <c r="E22" i="1" s="1"/>
  <c r="C22" i="1"/>
  <c r="B22" i="1"/>
  <c r="B21" i="1" s="1"/>
  <c r="Q21" i="1"/>
  <c r="N21" i="1"/>
  <c r="K21" i="1"/>
  <c r="C21" i="1"/>
  <c r="Q20" i="1"/>
  <c r="P20" i="1"/>
  <c r="N20" i="1"/>
  <c r="K20" i="1"/>
  <c r="F20" i="1"/>
  <c r="D20" i="1"/>
  <c r="I20" i="1" s="1"/>
  <c r="C20" i="1"/>
  <c r="B20" i="1"/>
  <c r="Q19" i="1"/>
  <c r="N19" i="1"/>
  <c r="K19" i="1"/>
  <c r="F19" i="1"/>
  <c r="D19" i="1"/>
  <c r="E19" i="1" s="1"/>
  <c r="C19" i="1"/>
  <c r="B19" i="1"/>
  <c r="P19" i="1" s="1"/>
  <c r="Q18" i="1"/>
  <c r="N18" i="1"/>
  <c r="K18" i="1"/>
  <c r="I18" i="1"/>
  <c r="F18" i="1"/>
  <c r="G18" i="1" s="1"/>
  <c r="D18" i="1"/>
  <c r="C18" i="1"/>
  <c r="B18" i="1"/>
  <c r="P18" i="1" s="1"/>
  <c r="Q17" i="1"/>
  <c r="N17" i="1"/>
  <c r="K17" i="1"/>
  <c r="F17" i="1"/>
  <c r="D17" i="1"/>
  <c r="C17" i="1"/>
  <c r="B17" i="1"/>
  <c r="P17" i="1" s="1"/>
  <c r="Q16" i="1"/>
  <c r="N16" i="1"/>
  <c r="K16" i="1"/>
  <c r="F16" i="1"/>
  <c r="G16" i="1" s="1"/>
  <c r="D16" i="1"/>
  <c r="E16" i="1" s="1"/>
  <c r="C16" i="1"/>
  <c r="B16" i="1"/>
  <c r="Q15" i="1"/>
  <c r="N15" i="1"/>
  <c r="K15" i="1"/>
  <c r="I15" i="1"/>
  <c r="F15" i="1"/>
  <c r="G15" i="1" s="1"/>
  <c r="D15" i="1"/>
  <c r="C15" i="1"/>
  <c r="B15" i="1"/>
  <c r="P15" i="1" s="1"/>
  <c r="Q14" i="1"/>
  <c r="N14" i="1"/>
  <c r="K14" i="1"/>
  <c r="F14" i="1"/>
  <c r="G14" i="1" s="1"/>
  <c r="D14" i="1"/>
  <c r="I14" i="1" s="1"/>
  <c r="C14" i="1"/>
  <c r="B14" i="1"/>
  <c r="Q13" i="1"/>
  <c r="N13" i="1"/>
  <c r="K13" i="1"/>
  <c r="I13" i="1"/>
  <c r="F13" i="1"/>
  <c r="D13" i="1"/>
  <c r="D12" i="1" s="1"/>
  <c r="I12" i="1" s="1"/>
  <c r="C13" i="1"/>
  <c r="B13" i="1"/>
  <c r="P13" i="1" s="1"/>
  <c r="Q12" i="1"/>
  <c r="N12" i="1"/>
  <c r="K12" i="1"/>
  <c r="C12" i="1"/>
  <c r="F11" i="1"/>
  <c r="G11" i="1" s="1"/>
  <c r="D11" i="1"/>
  <c r="E11" i="1" s="1"/>
  <c r="C11" i="1"/>
  <c r="B11" i="1"/>
  <c r="F10" i="1"/>
  <c r="D10" i="1"/>
  <c r="C10" i="1"/>
  <c r="B10" i="1"/>
  <c r="F9" i="1"/>
  <c r="D9" i="1"/>
  <c r="C9" i="1"/>
  <c r="B9" i="1"/>
  <c r="F8" i="1"/>
  <c r="F7" i="1" s="1"/>
  <c r="D8" i="1"/>
  <c r="D7" i="1" s="1"/>
  <c r="C8" i="1"/>
  <c r="B8" i="1"/>
  <c r="Q7" i="1"/>
  <c r="N7" i="1"/>
  <c r="K7" i="1"/>
  <c r="C7" i="1"/>
  <c r="Q6" i="1"/>
  <c r="N6" i="1"/>
  <c r="K6" i="1"/>
  <c r="C6" i="1"/>
  <c r="E20" i="1" l="1"/>
  <c r="E31" i="1"/>
  <c r="G10" i="1"/>
  <c r="G17" i="1"/>
  <c r="P22" i="1"/>
  <c r="B35" i="1"/>
  <c r="P35" i="1" s="1"/>
  <c r="E56" i="1"/>
  <c r="E64" i="1"/>
  <c r="E13" i="1"/>
  <c r="D21" i="1"/>
  <c r="E21" i="1" s="1"/>
  <c r="G26" i="1"/>
  <c r="G38" i="1"/>
  <c r="G59" i="1"/>
  <c r="G9" i="1"/>
  <c r="G13" i="1"/>
  <c r="F21" i="1"/>
  <c r="G21" i="1" s="1"/>
  <c r="E32" i="1"/>
  <c r="B41" i="1"/>
  <c r="P41" i="1" s="1"/>
  <c r="E44" i="1"/>
  <c r="G62" i="1"/>
  <c r="B55" i="1"/>
  <c r="P55" i="1" s="1"/>
  <c r="I16" i="1"/>
  <c r="G41" i="1"/>
  <c r="E43" i="1"/>
  <c r="E61" i="1"/>
  <c r="I25" i="1"/>
  <c r="B7" i="1"/>
  <c r="F27" i="1"/>
  <c r="I31" i="1"/>
  <c r="G34" i="1"/>
  <c r="I43" i="1"/>
  <c r="G46" i="1"/>
  <c r="G64" i="1"/>
  <c r="G27" i="1"/>
  <c r="P7" i="1"/>
  <c r="I7" i="1"/>
  <c r="E7" i="1"/>
  <c r="G7" i="1"/>
  <c r="G20" i="1"/>
  <c r="B27" i="1"/>
  <c r="E30" i="1"/>
  <c r="G8" i="1"/>
  <c r="P16" i="1"/>
  <c r="G22" i="1"/>
  <c r="I37" i="1"/>
  <c r="E38" i="1"/>
  <c r="E46" i="1"/>
  <c r="E54" i="1"/>
  <c r="P58" i="1"/>
  <c r="E15" i="1"/>
  <c r="G19" i="1"/>
  <c r="E23" i="1"/>
  <c r="I24" i="1"/>
  <c r="E39" i="1"/>
  <c r="G50" i="1"/>
  <c r="F49" i="1"/>
  <c r="E51" i="1"/>
  <c r="E14" i="1"/>
  <c r="P14" i="1"/>
  <c r="I17" i="1"/>
  <c r="E18" i="1"/>
  <c r="I19" i="1"/>
  <c r="E28" i="1"/>
  <c r="P28" i="1"/>
  <c r="I30" i="1"/>
  <c r="G31" i="1"/>
  <c r="F35" i="1"/>
  <c r="G35" i="1" s="1"/>
  <c r="E36" i="1"/>
  <c r="D35" i="1"/>
  <c r="G43" i="1"/>
  <c r="B49" i="1"/>
  <c r="G54" i="1"/>
  <c r="E63" i="1"/>
  <c r="P67" i="1"/>
  <c r="E48" i="1"/>
  <c r="E60" i="1"/>
  <c r="G66" i="1"/>
  <c r="E10" i="1"/>
  <c r="E24" i="1"/>
  <c r="G28" i="1"/>
  <c r="E33" i="1"/>
  <c r="E45" i="1"/>
  <c r="D49" i="1"/>
  <c r="G56" i="1"/>
  <c r="F55" i="1"/>
  <c r="G55" i="1" s="1"/>
  <c r="E57" i="1"/>
  <c r="E8" i="1"/>
  <c r="E42" i="1"/>
  <c r="D41" i="1"/>
  <c r="F12" i="1"/>
  <c r="E17" i="1"/>
  <c r="D27" i="1"/>
  <c r="P21" i="1"/>
  <c r="E34" i="1"/>
  <c r="P46" i="1"/>
  <c r="E50" i="1"/>
  <c r="E9" i="1"/>
  <c r="E26" i="1"/>
  <c r="P34" i="1"/>
  <c r="E58" i="1"/>
  <c r="I60" i="1"/>
  <c r="B12" i="1"/>
  <c r="G30" i="1"/>
  <c r="G42" i="1"/>
  <c r="D55" i="1"/>
  <c r="E62" i="1"/>
  <c r="E66" i="1"/>
  <c r="E29" i="1"/>
  <c r="E47" i="1"/>
  <c r="E53" i="1"/>
  <c r="E59" i="1"/>
  <c r="E65" i="1"/>
  <c r="D6" i="1" l="1"/>
  <c r="I21" i="1"/>
  <c r="I6" i="1"/>
  <c r="E41" i="1"/>
  <c r="I41" i="1"/>
  <c r="P12" i="1"/>
  <c r="I55" i="1"/>
  <c r="E55" i="1"/>
  <c r="G12" i="1"/>
  <c r="E12" i="1"/>
  <c r="P49" i="1"/>
  <c r="E35" i="1"/>
  <c r="I35" i="1"/>
  <c r="G49" i="1"/>
  <c r="F6" i="1"/>
  <c r="P27" i="1"/>
  <c r="E49" i="1"/>
  <c r="I49" i="1"/>
  <c r="I27" i="1"/>
  <c r="E27" i="1"/>
  <c r="B6" i="1"/>
  <c r="E6" i="1" s="1"/>
  <c r="G6" i="1" l="1"/>
  <c r="P6" i="1"/>
</calcChain>
</file>

<file path=xl/sharedStrings.xml><?xml version="1.0" encoding="utf-8"?>
<sst xmlns="http://schemas.openxmlformats.org/spreadsheetml/2006/main" count="75" uniqueCount="73">
  <si>
    <t>Предварительные сведения о количестве получателей пенсии по Республике</t>
  </si>
  <si>
    <t xml:space="preserve"> по состоянию на 01.06.2020 года</t>
  </si>
  <si>
    <t>Регионы</t>
  </si>
  <si>
    <t xml:space="preserve">всего </t>
  </si>
  <si>
    <t>сред. разм. пенсии</t>
  </si>
  <si>
    <t>в том числе  получатели ч/з</t>
  </si>
  <si>
    <t>ГП "Кыргыз почтасы"</t>
  </si>
  <si>
    <t>Комерческие банки</t>
  </si>
  <si>
    <t>кол-во</t>
  </si>
  <si>
    <t xml:space="preserve">% </t>
  </si>
  <si>
    <t>Ожидающие</t>
  </si>
  <si>
    <t>Всего по Республике</t>
  </si>
  <si>
    <t xml:space="preserve">гор. Бишкек </t>
  </si>
  <si>
    <t xml:space="preserve">Первомайское </t>
  </si>
  <si>
    <t>Ленинское</t>
  </si>
  <si>
    <t>Свердловское</t>
  </si>
  <si>
    <t>Октябрьское</t>
  </si>
  <si>
    <t xml:space="preserve">Чуйская область </t>
  </si>
  <si>
    <t xml:space="preserve"> Аламединский </t>
  </si>
  <si>
    <t xml:space="preserve"> Жайылский  </t>
  </si>
  <si>
    <t xml:space="preserve"> Иссык-Атинский </t>
  </si>
  <si>
    <t xml:space="preserve"> Кеминский </t>
  </si>
  <si>
    <t xml:space="preserve"> Московский </t>
  </si>
  <si>
    <t xml:space="preserve"> Панфиловский </t>
  </si>
  <si>
    <t xml:space="preserve"> Сокулукский </t>
  </si>
  <si>
    <t xml:space="preserve"> Чуй-Токмокский </t>
  </si>
  <si>
    <t xml:space="preserve">Нарынская область </t>
  </si>
  <si>
    <t xml:space="preserve"> Нарынский р/н </t>
  </si>
  <si>
    <t xml:space="preserve"> Ат-Башинский</t>
  </si>
  <si>
    <t xml:space="preserve"> Ак-Талинский (Баетово) </t>
  </si>
  <si>
    <t xml:space="preserve"> Джумгальский (Чаек) </t>
  </si>
  <si>
    <t xml:space="preserve"> Кочкорский</t>
  </si>
  <si>
    <t>Иссык-Кульская область</t>
  </si>
  <si>
    <t xml:space="preserve"> г. Каракол </t>
  </si>
  <si>
    <t xml:space="preserve"> г. Балыкчи </t>
  </si>
  <si>
    <t xml:space="preserve"> Ак-Сууйский</t>
  </si>
  <si>
    <t xml:space="preserve"> Джети-Огуз (Кызыл-Суу) </t>
  </si>
  <si>
    <t xml:space="preserve"> Иссык-Куль (Чолпон-Ата) </t>
  </si>
  <si>
    <t xml:space="preserve"> Тонский (Боконбаево) </t>
  </si>
  <si>
    <t xml:space="preserve"> Тюпский </t>
  </si>
  <si>
    <t xml:space="preserve">Таласская область </t>
  </si>
  <si>
    <t xml:space="preserve"> Бакай-Атинский</t>
  </si>
  <si>
    <t xml:space="preserve"> Кара-Бууринский</t>
  </si>
  <si>
    <t xml:space="preserve"> Манасский</t>
  </si>
  <si>
    <t xml:space="preserve"> Таласский </t>
  </si>
  <si>
    <t xml:space="preserve">гор. Ош </t>
  </si>
  <si>
    <t xml:space="preserve">Ошская область </t>
  </si>
  <si>
    <t xml:space="preserve"> Алайский (Гульча) </t>
  </si>
  <si>
    <t xml:space="preserve"> Араванский</t>
  </si>
  <si>
    <t xml:space="preserve"> Кара-Кульджинский</t>
  </si>
  <si>
    <t xml:space="preserve"> Кара-Сууйский</t>
  </si>
  <si>
    <t xml:space="preserve"> Ноокатский (Кок-Жар) </t>
  </si>
  <si>
    <t xml:space="preserve"> Узгенский</t>
  </si>
  <si>
    <t xml:space="preserve"> Чон-Алай (Дароот-Коргон) </t>
  </si>
  <si>
    <t xml:space="preserve">Баткенская область </t>
  </si>
  <si>
    <t xml:space="preserve"> г. Кызыл-Кия </t>
  </si>
  <si>
    <t xml:space="preserve"> г. Сулюкта </t>
  </si>
  <si>
    <t xml:space="preserve"> Баткенский</t>
  </si>
  <si>
    <t xml:space="preserve"> Кадамжайский (Пульгон) </t>
  </si>
  <si>
    <t xml:space="preserve"> Лейлекский (Исфана) </t>
  </si>
  <si>
    <t xml:space="preserve">Джалал-Абадская область </t>
  </si>
  <si>
    <t xml:space="preserve"> г. Джалал-Абад </t>
  </si>
  <si>
    <t xml:space="preserve"> г. Таш-Кумыр  </t>
  </si>
  <si>
    <t xml:space="preserve"> г. Кара-Куль </t>
  </si>
  <si>
    <t xml:space="preserve"> г. Майли-Суу </t>
  </si>
  <si>
    <t xml:space="preserve"> Ала-Букинский</t>
  </si>
  <si>
    <t xml:space="preserve"> Аксыйский (Кербен) </t>
  </si>
  <si>
    <t xml:space="preserve"> Базар-Коргонский</t>
  </si>
  <si>
    <t xml:space="preserve"> Ноокенский</t>
  </si>
  <si>
    <t xml:space="preserve"> Тогуз-Торо (Казарман) </t>
  </si>
  <si>
    <t xml:space="preserve"> Токтогульский</t>
  </si>
  <si>
    <t xml:space="preserve"> Сузакский</t>
  </si>
  <si>
    <t xml:space="preserve"> Чаткал (Каныш-Кия)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</si>
</sst>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_-* #,##0.00_р_._-;\-* #,##0.00_р_._-;_-* &quot;-&quot;??_р_._-;_-@_-"/>
    <numFmt numFmtId="166" formatCode="_(* #,##0.00_);_(* \(#,##0.00\);_(* &quot;-&quot;??_);_(@_)"/>
    <numFmt numFmtId="167" formatCode="_-* #,##0.00\ _с_о_м_-;\-* #,##0.00\ _с_о_м_-;_-* &quot;-&quot;??\ _с_о_м_-;_-@_-"/>
  </numFmts>
  <fonts count="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4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6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6" fillId="0" borderId="0"/>
    <xf numFmtId="0" fontId="7" fillId="0" borderId="0"/>
    <xf numFmtId="0" fontId="2" fillId="0" borderId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7" fillId="0" borderId="0" applyFont="0" applyFill="0" applyBorder="0" applyAlignment="0" applyProtection="0"/>
  </cellStyleXfs>
  <cellXfs count="21">
    <xf numFmtId="0" fontId="0" fillId="0" borderId="0" xfId="0"/>
    <xf numFmtId="3" fontId="3" fillId="2" borderId="0" xfId="0" applyNumberFormat="1" applyFont="1" applyFill="1" applyAlignment="1">
      <alignment horizontal="center"/>
    </xf>
    <xf numFmtId="3" fontId="4" fillId="2" borderId="0" xfId="0" applyNumberFormat="1" applyFont="1" applyFill="1" applyAlignment="1">
      <alignment horizontal="center"/>
    </xf>
    <xf numFmtId="3" fontId="4" fillId="2" borderId="0" xfId="0" applyNumberFormat="1" applyFont="1" applyFill="1"/>
    <xf numFmtId="3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Border="1" applyAlignment="1">
      <alignment vertical="center"/>
    </xf>
    <xf numFmtId="3" fontId="4" fillId="2" borderId="0" xfId="0" applyNumberFormat="1" applyFont="1" applyFill="1" applyAlignment="1"/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Border="1" applyAlignment="1">
      <alignment vertical="center" wrapText="1"/>
    </xf>
    <xf numFmtId="3" fontId="3" fillId="3" borderId="1" xfId="0" applyNumberFormat="1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 vertical="center"/>
    </xf>
    <xf numFmtId="3" fontId="3" fillId="3" borderId="0" xfId="1" applyNumberFormat="1" applyFont="1" applyFill="1" applyBorder="1"/>
    <xf numFmtId="3" fontId="3" fillId="3" borderId="0" xfId="0" applyNumberFormat="1" applyFont="1" applyFill="1"/>
    <xf numFmtId="3" fontId="4" fillId="2" borderId="1" xfId="0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 vertical="center"/>
    </xf>
    <xf numFmtId="3" fontId="4" fillId="2" borderId="0" xfId="1" applyNumberFormat="1" applyFont="1" applyFill="1" applyBorder="1"/>
    <xf numFmtId="3" fontId="4" fillId="2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</cellXfs>
  <cellStyles count="114">
    <cellStyle name="Normal 2" xfId="2"/>
    <cellStyle name="Обычный" xfId="0" builtinId="0"/>
    <cellStyle name="Обычный 2" xfId="3"/>
    <cellStyle name="Обычный 2 2" xfId="4"/>
    <cellStyle name="Обычный 2 2 2" xfId="5"/>
    <cellStyle name="Обычный 2 3" xfId="6"/>
    <cellStyle name="Обычный 2 3 2" xfId="7"/>
    <cellStyle name="Обычный 2 4" xfId="8"/>
    <cellStyle name="Обычный 2 5" xfId="9"/>
    <cellStyle name="Обычный 3" xfId="10"/>
    <cellStyle name="Обычный 3 2" xfId="11"/>
    <cellStyle name="Обычный 3 2 2" xfId="12"/>
    <cellStyle name="Обычный 3 3" xfId="1"/>
    <cellStyle name="Обычный 3 3 2" xfId="13"/>
    <cellStyle name="Обычный 3 3 3" xfId="14"/>
    <cellStyle name="Обычный 3 3 4" xfId="15"/>
    <cellStyle name="Обычный 3 3 5" xfId="16"/>
    <cellStyle name="Обычный 3 3 6" xfId="17"/>
    <cellStyle name="Обычный 3 4" xfId="18"/>
    <cellStyle name="Обычный 3 5" xfId="19"/>
    <cellStyle name="Обычный 3 6" xfId="20"/>
    <cellStyle name="Обычный 4" xfId="21"/>
    <cellStyle name="Обычный 5" xfId="22"/>
    <cellStyle name="Обычный 5 2" xfId="23"/>
    <cellStyle name="Процентный 2" xfId="24"/>
    <cellStyle name="Процентный 4" xfId="25"/>
    <cellStyle name="Финансовый 2" xfId="26"/>
    <cellStyle name="Финансовый 2 2" xfId="27"/>
    <cellStyle name="Финансовый 2 2 2" xfId="28"/>
    <cellStyle name="Финансовый 2 2 3" xfId="29"/>
    <cellStyle name="Финансовый 2 3" xfId="30"/>
    <cellStyle name="Финансовый 2 3 2" xfId="31"/>
    <cellStyle name="Финансовый 2 3 2 2" xfId="32"/>
    <cellStyle name="Финансовый 2 3 2 2 2" xfId="33"/>
    <cellStyle name="Финансовый 2 3 2 3" xfId="34"/>
    <cellStyle name="Финансовый 2 3 2 3 2" xfId="35"/>
    <cellStyle name="Финансовый 2 3 2 3 2 2" xfId="36"/>
    <cellStyle name="Финансовый 2 3 2 3 2 2 2" xfId="37"/>
    <cellStyle name="Финансовый 2 3 2 3 2 2 2 2" xfId="38"/>
    <cellStyle name="Финансовый 2 3 2 3 2 2 2 2 2" xfId="39"/>
    <cellStyle name="Финансовый 2 3 2 3 2 2 2 2 2 2" xfId="40"/>
    <cellStyle name="Финансовый 2 3 2 3 2 2 2 2 2 2 2" xfId="41"/>
    <cellStyle name="Финансовый 2 3 2 3 2 2 2 2 2 2 2 2" xfId="42"/>
    <cellStyle name="Финансовый 2 3 2 3 2 2 2 2 2 2 2 2 2" xfId="43"/>
    <cellStyle name="Финансовый 2 3 2 3 2 2 2 2 2 2 2 3" xfId="44"/>
    <cellStyle name="Финансовый 2 3 2 3 2 2 2 2 2 2 2 3 2" xfId="45"/>
    <cellStyle name="Финансовый 2 3 2 3 2 2 2 2 2 2 2 3 2 2" xfId="46"/>
    <cellStyle name="Финансовый 2 3 2 3 2 2 2 2 2 2 2 3 2 2 2" xfId="47"/>
    <cellStyle name="Финансовый 2 3 2 3 2 2 2 2 2 2 2 3 2 3" xfId="48"/>
    <cellStyle name="Финансовый 2 3 2 3 2 2 2 2 2 2 2 3 3" xfId="49"/>
    <cellStyle name="Финансовый 2 3 2 3 2 2 2 2 2 2 2 4" xfId="50"/>
    <cellStyle name="Финансовый 2 3 2 3 2 2 2 2 2 2 3" xfId="51"/>
    <cellStyle name="Финансовый 2 3 2 3 2 2 2 2 2 3" xfId="52"/>
    <cellStyle name="Финансовый 2 3 2 3 2 2 2 2 3" xfId="53"/>
    <cellStyle name="Финансовый 2 3 2 3 2 2 2 3" xfId="54"/>
    <cellStyle name="Финансовый 2 3 2 3 2 2 3" xfId="55"/>
    <cellStyle name="Финансовый 2 3 2 3 2 2 3 2" xfId="56"/>
    <cellStyle name="Финансовый 2 3 2 3 2 2 3 2 2" xfId="57"/>
    <cellStyle name="Финансовый 2 3 2 3 2 2 3 2 2 2" xfId="58"/>
    <cellStyle name="Финансовый 2 3 2 3 2 2 3 2 2 2 2" xfId="59"/>
    <cellStyle name="Финансовый 2 3 2 3 2 2 3 2 2 2 2 2" xfId="60"/>
    <cellStyle name="Финансовый 2 3 2 3 2 2 3 2 2 2 3" xfId="61"/>
    <cellStyle name="Финансовый 2 3 2 3 2 2 3 2 2 2 3 2" xfId="62"/>
    <cellStyle name="Финансовый 2 3 2 3 2 2 3 2 2 2 4" xfId="63"/>
    <cellStyle name="Финансовый 2 3 2 3 2 2 3 2 2 3" xfId="64"/>
    <cellStyle name="Финансовый 2 3 2 3 2 2 3 2 3" xfId="65"/>
    <cellStyle name="Финансовый 2 3 2 3 2 2 3 3" xfId="66"/>
    <cellStyle name="Финансовый 2 3 2 3 2 2 3 4" xfId="67"/>
    <cellStyle name="Финансовый 2 3 2 3 2 2 4" xfId="68"/>
    <cellStyle name="Финансовый 2 3 2 3 2 2 4 2" xfId="69"/>
    <cellStyle name="Финансовый 2 3 2 3 2 2 4 2 2" xfId="70"/>
    <cellStyle name="Финансовый 2 3 2 3 2 2 4 2 2 2" xfId="71"/>
    <cellStyle name="Финансовый 2 3 2 3 2 2 4 2 2 2 2" xfId="72"/>
    <cellStyle name="Финансовый 2 3 2 3 2 2 4 2 2 2 2 2" xfId="73"/>
    <cellStyle name="Финансовый 2 3 2 3 2 2 4 2 2 2 2 2 2" xfId="74"/>
    <cellStyle name="Финансовый 2 3 2 3 2 2 4 2 2 2 2 3" xfId="75"/>
    <cellStyle name="Финансовый 2 3 2 3 2 2 4 2 2 2 3" xfId="76"/>
    <cellStyle name="Финансовый 2 3 2 3 2 2 4 2 2 3" xfId="77"/>
    <cellStyle name="Финансовый 2 3 2 3 2 2 4 2 3" xfId="78"/>
    <cellStyle name="Финансовый 2 3 2 3 2 2 4 3" xfId="79"/>
    <cellStyle name="Финансовый 2 3 2 3 2 2 5" xfId="80"/>
    <cellStyle name="Финансовый 2 3 2 3 2 3" xfId="81"/>
    <cellStyle name="Финансовый 2 3 2 3 3" xfId="82"/>
    <cellStyle name="Финансовый 2 3 2 3 3 2" xfId="83"/>
    <cellStyle name="Финансовый 2 3 2 3 3 2 2" xfId="84"/>
    <cellStyle name="Финансовый 2 3 2 3 3 3" xfId="85"/>
    <cellStyle name="Финансовый 2 3 2 3 4" xfId="86"/>
    <cellStyle name="Финансовый 2 3 2 4" xfId="87"/>
    <cellStyle name="Финансовый 2 3 3" xfId="88"/>
    <cellStyle name="Финансовый 2 3 3 2" xfId="89"/>
    <cellStyle name="Финансовый 2 3 3 2 2" xfId="90"/>
    <cellStyle name="Финансовый 2 3 3 2 2 2" xfId="91"/>
    <cellStyle name="Финансовый 2 3 3 2 3" xfId="92"/>
    <cellStyle name="Финансовый 2 3 3 3" xfId="93"/>
    <cellStyle name="Финансовый 2 3 4" xfId="94"/>
    <cellStyle name="Финансовый 2 3 4 2" xfId="95"/>
    <cellStyle name="Финансовый 2 3 5" xfId="96"/>
    <cellStyle name="Финансовый 2 4" xfId="97"/>
    <cellStyle name="Финансовый 2 4 2" xfId="98"/>
    <cellStyle name="Финансовый 2 5" xfId="99"/>
    <cellStyle name="Финансовый 3" xfId="100"/>
    <cellStyle name="Финансовый 3 2" xfId="101"/>
    <cellStyle name="Финансовый 4" xfId="102"/>
    <cellStyle name="Финансовый 4 2" xfId="103"/>
    <cellStyle name="Финансовый 5" xfId="104"/>
    <cellStyle name="Финансовый 5 2" xfId="105"/>
    <cellStyle name="Финансовый 5 3" xfId="106"/>
    <cellStyle name="Финансовый 5 4" xfId="107"/>
    <cellStyle name="Финансовый 6" xfId="108"/>
    <cellStyle name="Финансовый 6 2" xfId="109"/>
    <cellStyle name="Финансовый 7" xfId="110"/>
    <cellStyle name="Финансовый 7 2" xfId="111"/>
    <cellStyle name="Финансовый 8" xfId="112"/>
    <cellStyle name="Финансовый 9" xfId="1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1;&#1077;&#1082;&#1090;&#1091;&#1088;&#1089;&#1091;&#1085;&#1086;&#1074;&#1072;%20&#1063;&#1086;&#1083;&#1087;&#1086;&#1085;/Desktop/&#1052;&#1080;&#1075;&#1088;&#1072;&#1094;&#1080;&#1103;/&#1052;&#1080;&#1075;&#1088;&#1072;&#1094;&#1080;&#1103;%20&#1041;&#1077;&#1075;&#1080;&#1084;&#1072;&#1081;%202015-2022/2020/&#1084;&#1080;&#1075;&#1088;&#1072;&#1094;&#1080;&#1103;%2001.12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чта банк Декабрь (3)"/>
      <sheetName val="почта банк Декабрь (2)"/>
      <sheetName val="миграция Декабрь (2)"/>
      <sheetName val="по 94-соц"/>
      <sheetName val="миграция январь"/>
      <sheetName val="почта банк январь"/>
      <sheetName val="новые наз январь"/>
      <sheetName val="18-19"/>
      <sheetName val="миграция февраль"/>
      <sheetName val="почта банкфевраль"/>
      <sheetName val="новые наз февраль"/>
      <sheetName val="миграция март"/>
      <sheetName val="почта банк март"/>
      <sheetName val="новые наз март"/>
      <sheetName val="миграция апрель"/>
      <sheetName val="почта банк апрель"/>
      <sheetName val="новые наз апрель"/>
      <sheetName val="миграция май"/>
      <sheetName val="почта банк май"/>
      <sheetName val="новые наз май"/>
      <sheetName val="миграция июнь"/>
      <sheetName val="почта банк июнь"/>
      <sheetName val="новые наз июнь "/>
      <sheetName val="почта банк свод"/>
      <sheetName val="почта банк свод (2)"/>
      <sheetName val="Лист2"/>
      <sheetName val="Лист3"/>
      <sheetName val="миграция июль "/>
      <sheetName val="новые наз июль"/>
      <sheetName val="почта банк июль"/>
      <sheetName val="миграция август"/>
      <sheetName val="новые наз август"/>
      <sheetName val="почта банк август"/>
      <sheetName val="миграция сентябрь"/>
      <sheetName val="новые наз сентябрь"/>
      <sheetName val="почта банк сентябрь,"/>
      <sheetName val="миграция октябрь"/>
      <sheetName val="новые наз октябрь"/>
      <sheetName val="почта банк октябрь"/>
      <sheetName val="миграция ноябрь"/>
      <sheetName val="новые ноябрь"/>
      <sheetName val="почта банк ноябрь"/>
      <sheetName val="анализ "/>
      <sheetName val="новые ДЕКАБРЬ"/>
      <sheetName val="миграция ДЕКАБРЬ (3)"/>
      <sheetName val="почта банк ДЕКАБРЬ"/>
      <sheetName val="Лист1"/>
      <sheetName val="нов. наз кв.2020"/>
      <sheetName val="нов.наз. полугодие 2020"/>
      <sheetName val="нов.наз 9-месяцев  2020 "/>
      <sheetName val="нов.наз.годовой  2020 "/>
      <sheetName val="миграция 1-й кв.2020"/>
      <sheetName val="миграция полугодие 2020"/>
      <sheetName val="миграция за 9 месяцев 2020"/>
      <sheetName val="миграция за 12 месяцев 2020 "/>
      <sheetName val="почта банк окт.по папке Илим б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9">
          <cell r="P9">
            <v>5721.1380469071137</v>
          </cell>
        </row>
        <row r="12">
          <cell r="P12">
            <v>7565.8916348036928</v>
          </cell>
        </row>
        <row r="13">
          <cell r="P13">
            <v>17994</v>
          </cell>
          <cell r="R13">
            <v>10317</v>
          </cell>
          <cell r="S13">
            <v>7677</v>
          </cell>
        </row>
        <row r="15">
          <cell r="P15">
            <v>7560.2239079693227</v>
          </cell>
        </row>
        <row r="16">
          <cell r="P16">
            <v>21795</v>
          </cell>
          <cell r="R16">
            <v>12306</v>
          </cell>
          <cell r="S16">
            <v>9489</v>
          </cell>
        </row>
        <row r="18">
          <cell r="P18">
            <v>7622.457857306722</v>
          </cell>
        </row>
        <row r="19">
          <cell r="P19">
            <v>21837</v>
          </cell>
          <cell r="R19">
            <v>13763</v>
          </cell>
          <cell r="S19">
            <v>8074</v>
          </cell>
        </row>
        <row r="21">
          <cell r="P21">
            <v>7288.121353665797</v>
          </cell>
        </row>
        <row r="22">
          <cell r="P22">
            <v>24158</v>
          </cell>
          <cell r="R22">
            <v>14399</v>
          </cell>
          <cell r="S22">
            <v>9759</v>
          </cell>
        </row>
        <row r="24">
          <cell r="P24">
            <v>7770.1632585478928</v>
          </cell>
        </row>
        <row r="27">
          <cell r="P27">
            <v>5677.8460656700581</v>
          </cell>
        </row>
        <row r="28">
          <cell r="P28">
            <v>17366</v>
          </cell>
          <cell r="R28">
            <v>9451</v>
          </cell>
          <cell r="S28">
            <v>7915</v>
          </cell>
        </row>
        <row r="30">
          <cell r="P30">
            <v>5992.3445813658873</v>
          </cell>
        </row>
        <row r="31">
          <cell r="P31">
            <v>14649</v>
          </cell>
          <cell r="R31">
            <v>8656</v>
          </cell>
          <cell r="S31">
            <v>5993</v>
          </cell>
        </row>
        <row r="33">
          <cell r="P33">
            <v>5956.7399139873032</v>
          </cell>
        </row>
        <row r="34">
          <cell r="P34">
            <v>16542</v>
          </cell>
          <cell r="R34">
            <v>7322</v>
          </cell>
          <cell r="S34">
            <v>9220</v>
          </cell>
        </row>
        <row r="36">
          <cell r="P36">
            <v>5632.2954902671991</v>
          </cell>
        </row>
        <row r="37">
          <cell r="P37">
            <v>7949</v>
          </cell>
          <cell r="R37">
            <v>1187</v>
          </cell>
          <cell r="S37">
            <v>6762</v>
          </cell>
        </row>
        <row r="39">
          <cell r="P39">
            <v>5781.0396276261163</v>
          </cell>
        </row>
        <row r="40">
          <cell r="P40">
            <v>11216</v>
          </cell>
          <cell r="R40">
            <v>4514</v>
          </cell>
          <cell r="S40">
            <v>6702</v>
          </cell>
        </row>
        <row r="42">
          <cell r="P42">
            <v>5273.7223609129815</v>
          </cell>
        </row>
        <row r="43">
          <cell r="P43">
            <v>5779</v>
          </cell>
          <cell r="R43">
            <v>2705</v>
          </cell>
          <cell r="S43">
            <v>3074</v>
          </cell>
        </row>
        <row r="45">
          <cell r="P45">
            <v>5453.6596296937187</v>
          </cell>
        </row>
        <row r="46">
          <cell r="P46">
            <v>18755</v>
          </cell>
          <cell r="R46">
            <v>10270</v>
          </cell>
          <cell r="S46">
            <v>8485</v>
          </cell>
        </row>
        <row r="48">
          <cell r="P48">
            <v>5573.2483071181023</v>
          </cell>
        </row>
        <row r="49">
          <cell r="P49">
            <v>13302</v>
          </cell>
          <cell r="R49">
            <v>3521</v>
          </cell>
          <cell r="S49">
            <v>9781</v>
          </cell>
        </row>
        <row r="51">
          <cell r="P51">
            <v>5540.7291384754171</v>
          </cell>
        </row>
        <row r="54">
          <cell r="P54">
            <v>6081.3361530832508</v>
          </cell>
        </row>
        <row r="55">
          <cell r="P55">
            <v>16921</v>
          </cell>
          <cell r="R55">
            <v>4499</v>
          </cell>
          <cell r="S55">
            <v>12422</v>
          </cell>
        </row>
        <row r="57">
          <cell r="P57">
            <v>6426.9259500029548</v>
          </cell>
        </row>
        <row r="58">
          <cell r="P58">
            <v>10919</v>
          </cell>
          <cell r="R58">
            <v>2510</v>
          </cell>
          <cell r="S58">
            <v>8409</v>
          </cell>
        </row>
        <row r="60">
          <cell r="P60">
            <v>6171.5377781848156</v>
          </cell>
        </row>
        <row r="61">
          <cell r="P61">
            <v>5495</v>
          </cell>
          <cell r="R61">
            <v>1810</v>
          </cell>
          <cell r="S61">
            <v>3685</v>
          </cell>
        </row>
        <row r="63">
          <cell r="P63">
            <v>5947.6564149226569</v>
          </cell>
        </row>
        <row r="64">
          <cell r="P64">
            <v>7770</v>
          </cell>
          <cell r="R64">
            <v>2677</v>
          </cell>
          <cell r="S64">
            <v>5093</v>
          </cell>
        </row>
        <row r="66">
          <cell r="P66">
            <v>5705.2209781209785</v>
          </cell>
        </row>
        <row r="67">
          <cell r="P67">
            <v>10318</v>
          </cell>
          <cell r="R67">
            <v>2323</v>
          </cell>
          <cell r="S67">
            <v>7995</v>
          </cell>
        </row>
        <row r="69">
          <cell r="P69">
            <v>5773.5583446404344</v>
          </cell>
        </row>
        <row r="72">
          <cell r="P72">
            <v>5479.5511735418522</v>
          </cell>
        </row>
        <row r="73">
          <cell r="P73">
            <v>8122</v>
          </cell>
          <cell r="R73">
            <v>2158</v>
          </cell>
          <cell r="S73">
            <v>5964</v>
          </cell>
        </row>
        <row r="75">
          <cell r="P75">
            <v>6176.6529180004927</v>
          </cell>
        </row>
        <row r="76">
          <cell r="P76">
            <v>5890</v>
          </cell>
          <cell r="R76">
            <v>818</v>
          </cell>
          <cell r="S76">
            <v>5072</v>
          </cell>
        </row>
        <row r="78">
          <cell r="P78">
            <v>5567.1911714770795</v>
          </cell>
        </row>
        <row r="79">
          <cell r="P79">
            <v>9369</v>
          </cell>
          <cell r="R79">
            <v>3807</v>
          </cell>
          <cell r="S79">
            <v>5562</v>
          </cell>
        </row>
        <row r="81">
          <cell r="P81">
            <v>5371.8757604867114</v>
          </cell>
        </row>
        <row r="82">
          <cell r="P82">
            <v>11964</v>
          </cell>
          <cell r="R82">
            <v>4365</v>
          </cell>
          <cell r="S82">
            <v>7599</v>
          </cell>
        </row>
        <row r="84">
          <cell r="P84">
            <v>5457.2989802741558</v>
          </cell>
        </row>
        <row r="85">
          <cell r="P85">
            <v>11702</v>
          </cell>
          <cell r="R85">
            <v>5014</v>
          </cell>
          <cell r="S85">
            <v>6688</v>
          </cell>
        </row>
        <row r="87">
          <cell r="P87">
            <v>5301.2686720218762</v>
          </cell>
        </row>
        <row r="88">
          <cell r="P88">
            <v>8718</v>
          </cell>
          <cell r="R88">
            <v>3690</v>
          </cell>
          <cell r="S88">
            <v>5028</v>
          </cell>
        </row>
        <row r="90">
          <cell r="P90">
            <v>5432.2245056205566</v>
          </cell>
        </row>
        <row r="91">
          <cell r="P91">
            <v>8306</v>
          </cell>
          <cell r="R91">
            <v>3995</v>
          </cell>
          <cell r="S91">
            <v>4311</v>
          </cell>
        </row>
        <row r="93">
          <cell r="P93">
            <v>5190.1016132915965</v>
          </cell>
        </row>
        <row r="96">
          <cell r="P96">
            <v>5271.7155347435983</v>
          </cell>
        </row>
        <row r="97">
          <cell r="P97">
            <v>6716</v>
          </cell>
          <cell r="R97">
            <v>1564</v>
          </cell>
          <cell r="S97">
            <v>5152</v>
          </cell>
        </row>
        <row r="99">
          <cell r="P99">
            <v>5250.0436271590233</v>
          </cell>
        </row>
        <row r="100">
          <cell r="P100">
            <v>7548</v>
          </cell>
          <cell r="R100">
            <v>2282</v>
          </cell>
          <cell r="S100">
            <v>5266</v>
          </cell>
        </row>
        <row r="102">
          <cell r="P102">
            <v>5097.5547164811869</v>
          </cell>
        </row>
        <row r="103">
          <cell r="P103">
            <v>3684</v>
          </cell>
          <cell r="R103">
            <v>1179</v>
          </cell>
          <cell r="S103">
            <v>2505</v>
          </cell>
        </row>
        <row r="105">
          <cell r="P105">
            <v>5122.2437567861025</v>
          </cell>
        </row>
        <row r="106">
          <cell r="P106">
            <v>12590</v>
          </cell>
          <cell r="R106">
            <v>2608</v>
          </cell>
          <cell r="S106">
            <v>9982</v>
          </cell>
        </row>
        <row r="108">
          <cell r="P108">
            <v>5431.4270849880859</v>
          </cell>
        </row>
        <row r="109">
          <cell r="P109">
            <v>25068</v>
          </cell>
          <cell r="R109">
            <v>11534</v>
          </cell>
          <cell r="S109">
            <v>13534</v>
          </cell>
        </row>
        <row r="111">
          <cell r="P111">
            <v>5562.8266714536458</v>
          </cell>
        </row>
        <row r="114">
          <cell r="P114">
            <v>5305.2612197244052</v>
          </cell>
        </row>
        <row r="115">
          <cell r="P115">
            <v>11203</v>
          </cell>
          <cell r="R115">
            <v>5376</v>
          </cell>
          <cell r="S115">
            <v>5827</v>
          </cell>
        </row>
        <row r="117">
          <cell r="P117">
            <v>5637.630099080603</v>
          </cell>
        </row>
        <row r="118">
          <cell r="P118">
            <v>14414</v>
          </cell>
          <cell r="R118">
            <v>5407</v>
          </cell>
          <cell r="S118">
            <v>9007</v>
          </cell>
        </row>
        <row r="120">
          <cell r="P120">
            <v>5177.4329818232272</v>
          </cell>
        </row>
        <row r="121">
          <cell r="P121">
            <v>11666</v>
          </cell>
          <cell r="R121">
            <v>4626</v>
          </cell>
          <cell r="S121">
            <v>7040</v>
          </cell>
        </row>
        <row r="123">
          <cell r="P123">
            <v>5547.4571404080234</v>
          </cell>
        </row>
        <row r="124">
          <cell r="P124">
            <v>39336</v>
          </cell>
          <cell r="R124">
            <v>17001</v>
          </cell>
          <cell r="S124">
            <v>22335</v>
          </cell>
        </row>
        <row r="126">
          <cell r="P126">
            <v>5081.968908887533</v>
          </cell>
        </row>
        <row r="127">
          <cell r="P127">
            <v>27341</v>
          </cell>
          <cell r="R127">
            <v>6929</v>
          </cell>
          <cell r="S127">
            <v>20412</v>
          </cell>
        </row>
        <row r="129">
          <cell r="P129">
            <v>5517.0149957938629</v>
          </cell>
        </row>
        <row r="130">
          <cell r="P130">
            <v>25763</v>
          </cell>
          <cell r="R130">
            <v>12217</v>
          </cell>
          <cell r="S130">
            <v>13546</v>
          </cell>
        </row>
        <row r="132">
          <cell r="P132">
            <v>5119.7568606140585</v>
          </cell>
        </row>
        <row r="133">
          <cell r="P133">
            <v>4750</v>
          </cell>
          <cell r="R133">
            <v>1479</v>
          </cell>
          <cell r="S133">
            <v>3271</v>
          </cell>
        </row>
        <row r="135">
          <cell r="P135">
            <v>5950.849684210526</v>
          </cell>
        </row>
        <row r="138">
          <cell r="P138">
            <v>5234.3575058902725</v>
          </cell>
        </row>
        <row r="139">
          <cell r="P139">
            <v>6303</v>
          </cell>
          <cell r="R139">
            <v>2422</v>
          </cell>
          <cell r="S139">
            <v>3881</v>
          </cell>
        </row>
        <row r="141">
          <cell r="P141">
            <v>5298.9490718705374</v>
          </cell>
        </row>
        <row r="142">
          <cell r="P142">
            <v>2523</v>
          </cell>
          <cell r="R142">
            <v>1088</v>
          </cell>
          <cell r="S142">
            <v>1435</v>
          </cell>
        </row>
        <row r="144">
          <cell r="P144">
            <v>5506.5184304399527</v>
          </cell>
        </row>
        <row r="145">
          <cell r="P145">
            <v>13095</v>
          </cell>
          <cell r="R145">
            <v>5959</v>
          </cell>
          <cell r="S145">
            <v>7136</v>
          </cell>
        </row>
        <row r="147">
          <cell r="P147">
            <v>5172.9825124093168</v>
          </cell>
        </row>
        <row r="148">
          <cell r="P148">
            <v>21447</v>
          </cell>
          <cell r="R148">
            <v>13175</v>
          </cell>
          <cell r="S148">
            <v>8272</v>
          </cell>
        </row>
        <row r="150">
          <cell r="P150">
            <v>5376.7125472094003</v>
          </cell>
        </row>
        <row r="151">
          <cell r="P151">
            <v>16052</v>
          </cell>
          <cell r="R151">
            <v>10419</v>
          </cell>
          <cell r="S151">
            <v>5633</v>
          </cell>
        </row>
        <row r="153">
          <cell r="P153">
            <v>5026.0865312733613</v>
          </cell>
        </row>
        <row r="156">
          <cell r="P156">
            <v>5287.1254796100638</v>
          </cell>
        </row>
        <row r="157">
          <cell r="P157">
            <v>8327</v>
          </cell>
          <cell r="R157">
            <v>1733</v>
          </cell>
          <cell r="S157">
            <v>6594</v>
          </cell>
        </row>
        <row r="159">
          <cell r="P159">
            <v>5587.6844001441095</v>
          </cell>
        </row>
        <row r="160">
          <cell r="P160">
            <v>4225</v>
          </cell>
          <cell r="R160">
            <v>1039</v>
          </cell>
          <cell r="S160">
            <v>3186</v>
          </cell>
        </row>
        <row r="162">
          <cell r="P162">
            <v>5539.500828402367</v>
          </cell>
        </row>
        <row r="163">
          <cell r="P163">
            <v>2885</v>
          </cell>
          <cell r="R163">
            <v>266</v>
          </cell>
          <cell r="S163">
            <v>2619</v>
          </cell>
        </row>
        <row r="165">
          <cell r="P165">
            <v>6417.45129982669</v>
          </cell>
        </row>
        <row r="166">
          <cell r="P166">
            <v>3125</v>
          </cell>
          <cell r="R166">
            <v>1200</v>
          </cell>
          <cell r="S166">
            <v>1925</v>
          </cell>
        </row>
        <row r="168">
          <cell r="P168">
            <v>5790.89408</v>
          </cell>
        </row>
        <row r="169">
          <cell r="P169">
            <v>11803</v>
          </cell>
          <cell r="R169">
            <v>5559</v>
          </cell>
          <cell r="S169">
            <v>6244</v>
          </cell>
        </row>
        <row r="171">
          <cell r="P171">
            <v>5047.8853681267474</v>
          </cell>
        </row>
        <row r="172">
          <cell r="P172">
            <v>15306</v>
          </cell>
          <cell r="R172">
            <v>7790</v>
          </cell>
          <cell r="S172">
            <v>7516</v>
          </cell>
        </row>
        <row r="174">
          <cell r="P174">
            <v>5266.4796158369263</v>
          </cell>
        </row>
        <row r="175">
          <cell r="P175">
            <v>15911</v>
          </cell>
          <cell r="R175">
            <v>5827</v>
          </cell>
          <cell r="S175">
            <v>10084</v>
          </cell>
        </row>
        <row r="177">
          <cell r="P177">
            <v>5079.1563069574504</v>
          </cell>
        </row>
        <row r="178">
          <cell r="P178">
            <v>14702</v>
          </cell>
          <cell r="R178">
            <v>4267</v>
          </cell>
          <cell r="S178">
            <v>10435</v>
          </cell>
        </row>
        <row r="180">
          <cell r="P180">
            <v>5171.1722214664669</v>
          </cell>
        </row>
        <row r="181">
          <cell r="P181">
            <v>3431</v>
          </cell>
          <cell r="R181">
            <v>1093</v>
          </cell>
          <cell r="S181">
            <v>2338</v>
          </cell>
        </row>
        <row r="183">
          <cell r="P183">
            <v>5514.4118332847565</v>
          </cell>
        </row>
        <row r="184">
          <cell r="P184">
            <v>12092</v>
          </cell>
          <cell r="R184">
            <v>4406</v>
          </cell>
          <cell r="S184">
            <v>7686</v>
          </cell>
        </row>
        <row r="186">
          <cell r="P186">
            <v>5147.9372312272581</v>
          </cell>
        </row>
        <row r="187">
          <cell r="P187">
            <v>29844</v>
          </cell>
          <cell r="R187">
            <v>9200</v>
          </cell>
          <cell r="S187">
            <v>20644</v>
          </cell>
        </row>
        <row r="189">
          <cell r="P189">
            <v>5261.3916700174241</v>
          </cell>
        </row>
        <row r="190">
          <cell r="P190">
            <v>3190</v>
          </cell>
          <cell r="R190">
            <v>1608</v>
          </cell>
          <cell r="S190">
            <v>1582</v>
          </cell>
        </row>
        <row r="192">
          <cell r="P192">
            <v>5732.4034482758625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67"/>
  <sheetViews>
    <sheetView tabSelected="1" view="pageBreakPreview" zoomScale="80" zoomScaleNormal="100" zoomScaleSheetLayoutView="80" workbookViewId="0">
      <pane xSplit="1" ySplit="5" topLeftCell="B6" activePane="bottomRight" state="frozen"/>
      <selection activeCell="K25" sqref="K25"/>
      <selection pane="topRight" activeCell="K25" sqref="K25"/>
      <selection pane="bottomLeft" activeCell="K25" sqref="K25"/>
      <selection pane="bottomRight" activeCell="R1" sqref="R1:W1048576"/>
    </sheetView>
  </sheetViews>
  <sheetFormatPr defaultColWidth="8.85546875" defaultRowHeight="18.75" x14ac:dyDescent="0.3"/>
  <cols>
    <col min="1" max="1" width="32.5703125" style="2" bestFit="1" customWidth="1"/>
    <col min="2" max="4" width="19.42578125" style="7" customWidth="1"/>
    <col min="5" max="5" width="14.85546875" style="7" customWidth="1"/>
    <col min="6" max="6" width="16.85546875" style="7" customWidth="1"/>
    <col min="7" max="7" width="16.28515625" style="7" customWidth="1"/>
    <col min="8" max="8" width="13" style="3" hidden="1" customWidth="1"/>
    <col min="9" max="13" width="0" style="3" hidden="1" customWidth="1"/>
    <col min="14" max="14" width="9.140625" style="3" hidden="1" customWidth="1"/>
    <col min="15" max="17" width="0" style="3" hidden="1" customWidth="1"/>
    <col min="18" max="18" width="14.28515625" style="3" bestFit="1" customWidth="1"/>
    <col min="19" max="16384" width="8.85546875" style="3"/>
  </cols>
  <sheetData>
    <row r="1" spans="1:17" x14ac:dyDescent="0.3">
      <c r="A1" s="1" t="s">
        <v>0</v>
      </c>
      <c r="B1" s="1"/>
      <c r="C1" s="1"/>
      <c r="D1" s="1"/>
      <c r="E1" s="1"/>
      <c r="F1" s="1"/>
      <c r="G1" s="1"/>
      <c r="H1" s="2"/>
    </row>
    <row r="2" spans="1:17" x14ac:dyDescent="0.3">
      <c r="A2" s="1" t="s">
        <v>1</v>
      </c>
      <c r="B2" s="1"/>
      <c r="C2" s="1"/>
      <c r="D2" s="1"/>
      <c r="E2" s="1"/>
      <c r="F2" s="1"/>
      <c r="G2" s="1"/>
      <c r="H2" s="2"/>
    </row>
    <row r="3" spans="1:17" s="7" customFormat="1" ht="39.6" customHeight="1" x14ac:dyDescent="0.3">
      <c r="A3" s="4" t="s">
        <v>2</v>
      </c>
      <c r="B3" s="4" t="s">
        <v>3</v>
      </c>
      <c r="C3" s="5" t="s">
        <v>4</v>
      </c>
      <c r="D3" s="5" t="s">
        <v>5</v>
      </c>
      <c r="E3" s="5"/>
      <c r="F3" s="5"/>
      <c r="G3" s="5"/>
      <c r="H3" s="6"/>
    </row>
    <row r="4" spans="1:17" s="7" customFormat="1" ht="26.25" customHeight="1" x14ac:dyDescent="0.3">
      <c r="A4" s="4"/>
      <c r="B4" s="4"/>
      <c r="C4" s="5"/>
      <c r="D4" s="8" t="s">
        <v>6</v>
      </c>
      <c r="E4" s="9"/>
      <c r="F4" s="8" t="s">
        <v>7</v>
      </c>
      <c r="G4" s="9"/>
      <c r="H4" s="6"/>
    </row>
    <row r="5" spans="1:17" s="7" customFormat="1" ht="23.25" customHeight="1" x14ac:dyDescent="0.3">
      <c r="A5" s="4"/>
      <c r="B5" s="4"/>
      <c r="C5" s="5"/>
      <c r="D5" s="10" t="s">
        <v>8</v>
      </c>
      <c r="E5" s="10" t="s">
        <v>9</v>
      </c>
      <c r="F5" s="10" t="s">
        <v>8</v>
      </c>
      <c r="G5" s="10" t="s">
        <v>9</v>
      </c>
      <c r="H5" s="11" t="s">
        <v>10</v>
      </c>
    </row>
    <row r="6" spans="1:17" s="15" customFormat="1" ht="22.5" customHeight="1" x14ac:dyDescent="0.3">
      <c r="A6" s="12" t="s">
        <v>11</v>
      </c>
      <c r="B6" s="13">
        <f>B7+B12+B21+B27+B35+B40+B41+B49+B55</f>
        <v>681176</v>
      </c>
      <c r="C6" s="13">
        <f>'[1]миграция май'!P9</f>
        <v>5721.1380469071137</v>
      </c>
      <c r="D6" s="13">
        <f>D7+D12+D21+D27+D35+D40+D41+D49+D55</f>
        <v>285330</v>
      </c>
      <c r="E6" s="13">
        <f>D6/B6*100</f>
        <v>41.887852772264438</v>
      </c>
      <c r="F6" s="13">
        <f>F7+F12+F21+F27+F35+F40+F41+F49+F55</f>
        <v>395846</v>
      </c>
      <c r="G6" s="13">
        <f>F6/B6*100</f>
        <v>58.112147227735569</v>
      </c>
      <c r="H6" s="14">
        <v>16974</v>
      </c>
      <c r="I6" s="15" t="e">
        <f>D6+#REF!</f>
        <v>#REF!</v>
      </c>
      <c r="J6" s="15">
        <v>4498</v>
      </c>
      <c r="K6" s="15" t="e">
        <f>#REF!-J6</f>
        <v>#REF!</v>
      </c>
      <c r="L6" s="15">
        <v>359703</v>
      </c>
      <c r="M6" s="15">
        <v>19174</v>
      </c>
      <c r="N6" s="15">
        <f>H6/9*8</f>
        <v>15088</v>
      </c>
      <c r="O6" s="15">
        <v>602230</v>
      </c>
      <c r="P6" s="15">
        <f>B6-O6</f>
        <v>78946</v>
      </c>
      <c r="Q6" s="15">
        <f>H6/8*7</f>
        <v>14852.25</v>
      </c>
    </row>
    <row r="7" spans="1:17" s="15" customFormat="1" ht="22.5" customHeight="1" x14ac:dyDescent="0.3">
      <c r="A7" s="12" t="s">
        <v>12</v>
      </c>
      <c r="B7" s="13">
        <f>B8+B9+B10+B11</f>
        <v>85784</v>
      </c>
      <c r="C7" s="13">
        <f>'[1]миграция май'!P12</f>
        <v>7565.8916348036928</v>
      </c>
      <c r="D7" s="13">
        <f>D8+D9+D10+D11</f>
        <v>50785</v>
      </c>
      <c r="E7" s="13">
        <f t="shared" ref="E7:E67" si="0">D7/B7*100</f>
        <v>59.201016506574653</v>
      </c>
      <c r="F7" s="13">
        <f>F8+F9+F10+F11</f>
        <v>34999</v>
      </c>
      <c r="G7" s="13">
        <f t="shared" ref="G7:G67" si="1">F7/B7*100</f>
        <v>40.798983493425347</v>
      </c>
      <c r="H7" s="14">
        <v>2464</v>
      </c>
      <c r="I7" s="15" t="e">
        <f>D7+#REF!</f>
        <v>#REF!</v>
      </c>
      <c r="J7" s="15">
        <v>5789</v>
      </c>
      <c r="K7" s="15" t="e">
        <f>#REF!-J7</f>
        <v>#REF!</v>
      </c>
      <c r="L7" s="15">
        <v>58621</v>
      </c>
      <c r="M7" s="15">
        <v>2116</v>
      </c>
      <c r="N7" s="15">
        <f t="shared" ref="N7:N67" si="2">H7/9*8</f>
        <v>2190.2222222222222</v>
      </c>
      <c r="O7" s="15">
        <v>77369</v>
      </c>
      <c r="P7" s="15">
        <f>B7-O7</f>
        <v>8415</v>
      </c>
      <c r="Q7" s="15">
        <f t="shared" ref="Q7:Q67" si="3">H7/9*8</f>
        <v>2190.2222222222222</v>
      </c>
    </row>
    <row r="8" spans="1:17" ht="22.5" customHeight="1" x14ac:dyDescent="0.3">
      <c r="A8" s="16" t="s">
        <v>13</v>
      </c>
      <c r="B8" s="17">
        <f>'[1]миграция май'!P13</f>
        <v>17994</v>
      </c>
      <c r="C8" s="17">
        <f>'[1]миграция май'!P15</f>
        <v>7560.2239079693227</v>
      </c>
      <c r="D8" s="17">
        <f>'[1]миграция май'!R13</f>
        <v>10317</v>
      </c>
      <c r="E8" s="17">
        <f t="shared" si="0"/>
        <v>57.335778592864287</v>
      </c>
      <c r="F8" s="17">
        <f>'[1]миграция май'!S13</f>
        <v>7677</v>
      </c>
      <c r="G8" s="17">
        <f t="shared" si="1"/>
        <v>42.664221407135713</v>
      </c>
      <c r="H8" s="18"/>
    </row>
    <row r="9" spans="1:17" ht="22.5" customHeight="1" x14ac:dyDescent="0.3">
      <c r="A9" s="16" t="s">
        <v>14</v>
      </c>
      <c r="B9" s="17">
        <f>'[1]миграция май'!P16</f>
        <v>21795</v>
      </c>
      <c r="C9" s="17">
        <f>'[1]миграция май'!P18</f>
        <v>7622.457857306722</v>
      </c>
      <c r="D9" s="17">
        <f>'[1]миграция май'!R16</f>
        <v>12306</v>
      </c>
      <c r="E9" s="17">
        <f t="shared" si="0"/>
        <v>56.462491397109424</v>
      </c>
      <c r="F9" s="17">
        <f>'[1]миграция май'!S16</f>
        <v>9489</v>
      </c>
      <c r="G9" s="17">
        <f t="shared" si="1"/>
        <v>43.537508602890576</v>
      </c>
      <c r="H9" s="18"/>
    </row>
    <row r="10" spans="1:17" ht="22.5" customHeight="1" x14ac:dyDescent="0.3">
      <c r="A10" s="16" t="s">
        <v>15</v>
      </c>
      <c r="B10" s="17">
        <f>'[1]миграция май'!P19</f>
        <v>21837</v>
      </c>
      <c r="C10" s="17">
        <f>'[1]миграция май'!P21</f>
        <v>7288.121353665797</v>
      </c>
      <c r="D10" s="17">
        <f>'[1]миграция май'!R19</f>
        <v>13763</v>
      </c>
      <c r="E10" s="17">
        <f t="shared" si="0"/>
        <v>63.026056692769153</v>
      </c>
      <c r="F10" s="17">
        <f>'[1]миграция май'!S19</f>
        <v>8074</v>
      </c>
      <c r="G10" s="17">
        <f t="shared" si="1"/>
        <v>36.973943307230847</v>
      </c>
      <c r="H10" s="18"/>
    </row>
    <row r="11" spans="1:17" ht="22.5" customHeight="1" x14ac:dyDescent="0.3">
      <c r="A11" s="16" t="s">
        <v>16</v>
      </c>
      <c r="B11" s="17">
        <f>'[1]миграция май'!P22</f>
        <v>24158</v>
      </c>
      <c r="C11" s="17">
        <f>'[1]миграция май'!P24</f>
        <v>7770.1632585478928</v>
      </c>
      <c r="D11" s="17">
        <f>'[1]миграция май'!R22</f>
        <v>14399</v>
      </c>
      <c r="E11" s="17">
        <f t="shared" si="0"/>
        <v>59.603443993708083</v>
      </c>
      <c r="F11" s="17">
        <f>'[1]миграция май'!S22</f>
        <v>9759</v>
      </c>
      <c r="G11" s="17">
        <f t="shared" si="1"/>
        <v>40.39655600629191</v>
      </c>
      <c r="H11" s="18"/>
    </row>
    <row r="12" spans="1:17" s="15" customFormat="1" ht="22.5" customHeight="1" x14ac:dyDescent="0.3">
      <c r="A12" s="12" t="s">
        <v>17</v>
      </c>
      <c r="B12" s="13">
        <f>SUM(B13:B20)</f>
        <v>105558</v>
      </c>
      <c r="C12" s="13">
        <f>'[1]миграция май'!P27</f>
        <v>5677.8460656700581</v>
      </c>
      <c r="D12" s="13">
        <f>SUM(D13:D20)</f>
        <v>47626</v>
      </c>
      <c r="E12" s="13">
        <f t="shared" si="0"/>
        <v>45.118323575664562</v>
      </c>
      <c r="F12" s="13">
        <f>SUM(F13:F20)</f>
        <v>57932</v>
      </c>
      <c r="G12" s="13">
        <f t="shared" si="1"/>
        <v>54.881676424335438</v>
      </c>
      <c r="H12" s="14">
        <v>1800</v>
      </c>
      <c r="I12" s="15" t="e">
        <f>D12+#REF!</f>
        <v>#REF!</v>
      </c>
      <c r="J12" s="15">
        <v>4579</v>
      </c>
      <c r="K12" s="15" t="e">
        <f>#REF!-J12</f>
        <v>#REF!</v>
      </c>
      <c r="L12" s="15">
        <v>59887</v>
      </c>
      <c r="M12" s="15">
        <v>2088</v>
      </c>
      <c r="N12" s="15">
        <f t="shared" si="2"/>
        <v>1600</v>
      </c>
      <c r="O12" s="15">
        <v>92631</v>
      </c>
      <c r="P12" s="15">
        <f t="shared" ref="P12:P67" si="4">B12-O12</f>
        <v>12927</v>
      </c>
      <c r="Q12" s="15">
        <f t="shared" si="3"/>
        <v>1600</v>
      </c>
    </row>
    <row r="13" spans="1:17" ht="22.5" customHeight="1" x14ac:dyDescent="0.3">
      <c r="A13" s="16" t="s">
        <v>18</v>
      </c>
      <c r="B13" s="17">
        <f>'[1]миграция май'!P28</f>
        <v>17366</v>
      </c>
      <c r="C13" s="19">
        <f>'[1]миграция май'!P30</f>
        <v>5992.3445813658873</v>
      </c>
      <c r="D13" s="17">
        <f>'[1]миграция май'!R28</f>
        <v>9451</v>
      </c>
      <c r="E13" s="17">
        <f t="shared" si="0"/>
        <v>54.422434642404696</v>
      </c>
      <c r="F13" s="17">
        <f>'[1]миграция май'!S28</f>
        <v>7915</v>
      </c>
      <c r="G13" s="17">
        <f t="shared" si="1"/>
        <v>45.577565357595304</v>
      </c>
      <c r="H13" s="18">
        <v>94</v>
      </c>
      <c r="I13" s="3" t="e">
        <f>D13+#REF!</f>
        <v>#REF!</v>
      </c>
      <c r="J13" s="3">
        <v>4762</v>
      </c>
      <c r="K13" s="3" t="e">
        <f>#REF!-J13</f>
        <v>#REF!</v>
      </c>
      <c r="L13" s="3">
        <v>11609</v>
      </c>
      <c r="M13" s="3">
        <v>285</v>
      </c>
      <c r="N13" s="3">
        <f t="shared" si="2"/>
        <v>83.555555555555557</v>
      </c>
      <c r="O13" s="3">
        <v>14738</v>
      </c>
      <c r="P13" s="3">
        <f t="shared" si="4"/>
        <v>2628</v>
      </c>
      <c r="Q13" s="3">
        <f t="shared" si="3"/>
        <v>83.555555555555557</v>
      </c>
    </row>
    <row r="14" spans="1:17" ht="22.5" customHeight="1" x14ac:dyDescent="0.3">
      <c r="A14" s="16" t="s">
        <v>19</v>
      </c>
      <c r="B14" s="17">
        <f>'[1]миграция май'!P31</f>
        <v>14649</v>
      </c>
      <c r="C14" s="19">
        <f>'[1]миграция май'!P33</f>
        <v>5956.7399139873032</v>
      </c>
      <c r="D14" s="17">
        <f>'[1]миграция май'!R31</f>
        <v>8656</v>
      </c>
      <c r="E14" s="17">
        <f t="shared" si="0"/>
        <v>59.089357635333471</v>
      </c>
      <c r="F14" s="17">
        <f>'[1]миграция май'!S31</f>
        <v>5993</v>
      </c>
      <c r="G14" s="17">
        <f t="shared" si="1"/>
        <v>40.910642364666529</v>
      </c>
      <c r="H14" s="18">
        <v>119</v>
      </c>
      <c r="I14" s="3" t="e">
        <f>D14+#REF!</f>
        <v>#REF!</v>
      </c>
      <c r="J14" s="3">
        <v>4815</v>
      </c>
      <c r="K14" s="3" t="e">
        <f>#REF!-J14</f>
        <v>#REF!</v>
      </c>
      <c r="L14" s="3">
        <v>9846</v>
      </c>
      <c r="M14" s="3">
        <v>350</v>
      </c>
      <c r="N14" s="3">
        <f t="shared" si="2"/>
        <v>105.77777777777777</v>
      </c>
      <c r="O14" s="3">
        <v>13688</v>
      </c>
      <c r="P14" s="3">
        <f t="shared" si="4"/>
        <v>961</v>
      </c>
      <c r="Q14" s="3">
        <f t="shared" si="3"/>
        <v>105.77777777777777</v>
      </c>
    </row>
    <row r="15" spans="1:17" ht="22.5" customHeight="1" x14ac:dyDescent="0.3">
      <c r="A15" s="16" t="s">
        <v>20</v>
      </c>
      <c r="B15" s="17">
        <f>'[1]миграция май'!P34</f>
        <v>16542</v>
      </c>
      <c r="C15" s="19">
        <f>'[1]миграция май'!P36</f>
        <v>5632.2954902671991</v>
      </c>
      <c r="D15" s="17">
        <f>'[1]миграция май'!R34</f>
        <v>7322</v>
      </c>
      <c r="E15" s="17">
        <f t="shared" si="0"/>
        <v>44.263087897473099</v>
      </c>
      <c r="F15" s="17">
        <f>'[1]миграция май'!S34</f>
        <v>9220</v>
      </c>
      <c r="G15" s="17">
        <f t="shared" si="1"/>
        <v>55.736912102526901</v>
      </c>
      <c r="H15" s="18">
        <v>353</v>
      </c>
      <c r="I15" s="3" t="e">
        <f>D15+#REF!</f>
        <v>#REF!</v>
      </c>
      <c r="J15" s="3">
        <v>4578</v>
      </c>
      <c r="K15" s="3" t="e">
        <f>#REF!-J15</f>
        <v>#REF!</v>
      </c>
      <c r="L15" s="3">
        <v>8413</v>
      </c>
      <c r="M15" s="3">
        <v>119</v>
      </c>
      <c r="N15" s="3">
        <f t="shared" si="2"/>
        <v>313.77777777777777</v>
      </c>
      <c r="O15" s="3">
        <v>13999</v>
      </c>
      <c r="P15" s="3">
        <f t="shared" si="4"/>
        <v>2543</v>
      </c>
      <c r="Q15" s="3">
        <f t="shared" si="3"/>
        <v>313.77777777777777</v>
      </c>
    </row>
    <row r="16" spans="1:17" ht="22.5" customHeight="1" x14ac:dyDescent="0.3">
      <c r="A16" s="16" t="s">
        <v>21</v>
      </c>
      <c r="B16" s="17">
        <f>'[1]миграция май'!P37</f>
        <v>7949</v>
      </c>
      <c r="C16" s="19">
        <f>'[1]миграция май'!P39</f>
        <v>5781.0396276261163</v>
      </c>
      <c r="D16" s="17">
        <f>'[1]миграция май'!R37</f>
        <v>1187</v>
      </c>
      <c r="E16" s="17">
        <f t="shared" si="0"/>
        <v>14.932695936595799</v>
      </c>
      <c r="F16" s="17">
        <f>'[1]миграция май'!S37</f>
        <v>6762</v>
      </c>
      <c r="G16" s="17">
        <f t="shared" si="1"/>
        <v>85.067304063404208</v>
      </c>
      <c r="H16" s="18">
        <v>230</v>
      </c>
      <c r="I16" s="3" t="e">
        <f>D16+#REF!</f>
        <v>#REF!</v>
      </c>
      <c r="J16" s="3">
        <v>4529</v>
      </c>
      <c r="K16" s="3" t="e">
        <f>#REF!-J16</f>
        <v>#REF!</v>
      </c>
      <c r="L16" s="3">
        <v>3595</v>
      </c>
      <c r="M16" s="3">
        <v>359</v>
      </c>
      <c r="N16" s="3">
        <f t="shared" si="2"/>
        <v>204.44444444444446</v>
      </c>
      <c r="O16" s="3">
        <v>7343</v>
      </c>
      <c r="P16" s="3">
        <f t="shared" si="4"/>
        <v>606</v>
      </c>
      <c r="Q16" s="3">
        <f t="shared" si="3"/>
        <v>204.44444444444446</v>
      </c>
    </row>
    <row r="17" spans="1:17" ht="22.5" customHeight="1" x14ac:dyDescent="0.3">
      <c r="A17" s="16" t="s">
        <v>22</v>
      </c>
      <c r="B17" s="17">
        <f>'[1]миграция май'!P40</f>
        <v>11216</v>
      </c>
      <c r="C17" s="19">
        <f>'[1]миграция май'!P42</f>
        <v>5273.7223609129815</v>
      </c>
      <c r="D17" s="17">
        <f>'[1]миграция май'!R40</f>
        <v>4514</v>
      </c>
      <c r="E17" s="17">
        <f t="shared" si="0"/>
        <v>40.246077032810277</v>
      </c>
      <c r="F17" s="17">
        <f>'[1]миграция май'!S40</f>
        <v>6702</v>
      </c>
      <c r="G17" s="17">
        <f t="shared" si="1"/>
        <v>59.75392296718973</v>
      </c>
      <c r="H17" s="18">
        <v>259</v>
      </c>
      <c r="I17" s="3" t="e">
        <f>D17+#REF!</f>
        <v>#REF!</v>
      </c>
      <c r="J17" s="3">
        <v>4382</v>
      </c>
      <c r="K17" s="3" t="e">
        <f>#REF!-J17</f>
        <v>#REF!</v>
      </c>
      <c r="L17" s="3">
        <v>6189</v>
      </c>
      <c r="M17" s="3">
        <v>135</v>
      </c>
      <c r="N17" s="3">
        <f t="shared" si="2"/>
        <v>230.22222222222223</v>
      </c>
      <c r="O17" s="3">
        <v>9937</v>
      </c>
      <c r="P17" s="3">
        <f t="shared" si="4"/>
        <v>1279</v>
      </c>
      <c r="Q17" s="3">
        <f t="shared" si="3"/>
        <v>230.22222222222223</v>
      </c>
    </row>
    <row r="18" spans="1:17" ht="22.5" customHeight="1" x14ac:dyDescent="0.3">
      <c r="A18" s="16" t="s">
        <v>23</v>
      </c>
      <c r="B18" s="17">
        <f>'[1]миграция май'!P43</f>
        <v>5779</v>
      </c>
      <c r="C18" s="19">
        <f>'[1]миграция май'!P45</f>
        <v>5453.6596296937187</v>
      </c>
      <c r="D18" s="17">
        <f>'[1]миграция май'!R43</f>
        <v>2705</v>
      </c>
      <c r="E18" s="17">
        <f t="shared" si="0"/>
        <v>46.807406125627274</v>
      </c>
      <c r="F18" s="17">
        <f>'[1]миграция май'!S43</f>
        <v>3074</v>
      </c>
      <c r="G18" s="17">
        <f t="shared" si="1"/>
        <v>53.192593874372726</v>
      </c>
      <c r="H18" s="18">
        <v>12</v>
      </c>
      <c r="I18" s="3" t="e">
        <f>D18+#REF!</f>
        <v>#REF!</v>
      </c>
      <c r="J18" s="3">
        <v>4394</v>
      </c>
      <c r="K18" s="3" t="e">
        <f>#REF!-J18</f>
        <v>#REF!</v>
      </c>
      <c r="L18" s="3">
        <v>2923</v>
      </c>
      <c r="M18" s="3">
        <v>183</v>
      </c>
      <c r="N18" s="3">
        <f t="shared" si="2"/>
        <v>10.666666666666666</v>
      </c>
      <c r="O18" s="3">
        <v>5351</v>
      </c>
      <c r="P18" s="3">
        <f t="shared" si="4"/>
        <v>428</v>
      </c>
      <c r="Q18" s="3">
        <f t="shared" si="3"/>
        <v>10.666666666666666</v>
      </c>
    </row>
    <row r="19" spans="1:17" ht="22.5" customHeight="1" x14ac:dyDescent="0.3">
      <c r="A19" s="16" t="s">
        <v>24</v>
      </c>
      <c r="B19" s="17">
        <f>'[1]миграция май'!P46</f>
        <v>18755</v>
      </c>
      <c r="C19" s="19">
        <f>'[1]миграция май'!P48</f>
        <v>5573.2483071181023</v>
      </c>
      <c r="D19" s="17">
        <f>'[1]миграция май'!R46</f>
        <v>10270</v>
      </c>
      <c r="E19" s="17">
        <f t="shared" si="0"/>
        <v>54.758731005065322</v>
      </c>
      <c r="F19" s="17">
        <f>'[1]миграция май'!S46</f>
        <v>8485</v>
      </c>
      <c r="G19" s="17">
        <f t="shared" si="1"/>
        <v>45.241268994934686</v>
      </c>
      <c r="H19" s="18">
        <v>605</v>
      </c>
      <c r="I19" s="3" t="e">
        <f>D19+#REF!</f>
        <v>#REF!</v>
      </c>
      <c r="J19" s="3">
        <v>4544</v>
      </c>
      <c r="K19" s="3" t="e">
        <f>#REF!-J19</f>
        <v>#REF!</v>
      </c>
      <c r="L19" s="3">
        <v>11594</v>
      </c>
      <c r="M19" s="3">
        <v>561</v>
      </c>
      <c r="N19" s="3">
        <f t="shared" si="2"/>
        <v>537.77777777777783</v>
      </c>
      <c r="O19" s="3">
        <v>16136</v>
      </c>
      <c r="P19" s="3">
        <f t="shared" si="4"/>
        <v>2619</v>
      </c>
      <c r="Q19" s="3">
        <f t="shared" si="3"/>
        <v>537.77777777777783</v>
      </c>
    </row>
    <row r="20" spans="1:17" ht="22.5" customHeight="1" x14ac:dyDescent="0.3">
      <c r="A20" s="16" t="s">
        <v>25</v>
      </c>
      <c r="B20" s="17">
        <f>'[1]миграция май'!P49</f>
        <v>13302</v>
      </c>
      <c r="C20" s="19">
        <f>'[1]миграция май'!P51</f>
        <v>5540.7291384754171</v>
      </c>
      <c r="D20" s="17">
        <f>'[1]миграция май'!R49</f>
        <v>3521</v>
      </c>
      <c r="E20" s="17">
        <f t="shared" si="0"/>
        <v>26.469703803939261</v>
      </c>
      <c r="F20" s="17">
        <f>'[1]миграция май'!S49</f>
        <v>9781</v>
      </c>
      <c r="G20" s="17">
        <f t="shared" si="1"/>
        <v>73.530296196060746</v>
      </c>
      <c r="H20" s="18">
        <v>128</v>
      </c>
      <c r="I20" s="3" t="e">
        <f>D20+#REF!</f>
        <v>#REF!</v>
      </c>
      <c r="J20" s="3">
        <v>4407</v>
      </c>
      <c r="K20" s="3" t="e">
        <f>#REF!-J20</f>
        <v>#REF!</v>
      </c>
      <c r="L20" s="3">
        <v>5718</v>
      </c>
      <c r="M20" s="3">
        <v>96</v>
      </c>
      <c r="N20" s="3">
        <f t="shared" si="2"/>
        <v>113.77777777777777</v>
      </c>
      <c r="O20" s="3">
        <v>11439</v>
      </c>
      <c r="P20" s="3">
        <f t="shared" si="4"/>
        <v>1863</v>
      </c>
      <c r="Q20" s="3">
        <f t="shared" si="3"/>
        <v>113.77777777777777</v>
      </c>
    </row>
    <row r="21" spans="1:17" s="15" customFormat="1" ht="22.5" customHeight="1" x14ac:dyDescent="0.3">
      <c r="A21" s="12" t="s">
        <v>26</v>
      </c>
      <c r="B21" s="13">
        <f>SUM(B22:B26)</f>
        <v>51423</v>
      </c>
      <c r="C21" s="13">
        <f>'[1]миграция май'!P54</f>
        <v>6081.3361530832508</v>
      </c>
      <c r="D21" s="13">
        <f>SUM(D22:D26)</f>
        <v>13819</v>
      </c>
      <c r="E21" s="13">
        <f t="shared" si="0"/>
        <v>26.873189039923766</v>
      </c>
      <c r="F21" s="13">
        <f>SUM(F22:F26)</f>
        <v>37604</v>
      </c>
      <c r="G21" s="13">
        <f t="shared" si="1"/>
        <v>73.126810960076227</v>
      </c>
      <c r="H21" s="14">
        <v>2732</v>
      </c>
      <c r="I21" s="15" t="e">
        <f>D21+#REF!</f>
        <v>#REF!</v>
      </c>
      <c r="J21" s="15">
        <v>4295</v>
      </c>
      <c r="K21" s="15" t="e">
        <f>#REF!-J21</f>
        <v>#REF!</v>
      </c>
      <c r="L21" s="15">
        <v>32438</v>
      </c>
      <c r="M21" s="15">
        <v>2406</v>
      </c>
      <c r="N21" s="15">
        <f t="shared" si="2"/>
        <v>2428.4444444444443</v>
      </c>
      <c r="O21" s="15">
        <v>57752</v>
      </c>
      <c r="P21" s="15">
        <f t="shared" si="4"/>
        <v>-6329</v>
      </c>
      <c r="Q21" s="15">
        <f t="shared" si="3"/>
        <v>2428.4444444444443</v>
      </c>
    </row>
    <row r="22" spans="1:17" ht="22.5" customHeight="1" x14ac:dyDescent="0.3">
      <c r="A22" s="16" t="s">
        <v>27</v>
      </c>
      <c r="B22" s="17">
        <f>'[1]миграция май'!P55</f>
        <v>16921</v>
      </c>
      <c r="C22" s="19">
        <f>'[1]миграция май'!P57</f>
        <v>6426.9259500029548</v>
      </c>
      <c r="D22" s="17">
        <f>'[1]миграция май'!R55</f>
        <v>4499</v>
      </c>
      <c r="E22" s="17">
        <f t="shared" si="0"/>
        <v>26.588263105017436</v>
      </c>
      <c r="F22" s="17">
        <f>'[1]миграция май'!S55</f>
        <v>12422</v>
      </c>
      <c r="G22" s="17">
        <f t="shared" si="1"/>
        <v>73.411736894982567</v>
      </c>
      <c r="H22" s="18">
        <v>373</v>
      </c>
      <c r="I22" s="3" t="e">
        <f>D22+#REF!</f>
        <v>#REF!</v>
      </c>
      <c r="J22" s="3">
        <v>4726</v>
      </c>
      <c r="K22" s="3" t="e">
        <f>#REF!-J22</f>
        <v>#REF!</v>
      </c>
      <c r="L22" s="3">
        <v>3497</v>
      </c>
      <c r="M22" s="3">
        <v>219</v>
      </c>
      <c r="N22" s="3">
        <f t="shared" si="2"/>
        <v>331.55555555555554</v>
      </c>
      <c r="O22" s="3">
        <v>7402</v>
      </c>
      <c r="P22" s="3">
        <f t="shared" si="4"/>
        <v>9519</v>
      </c>
      <c r="Q22" s="3">
        <f t="shared" si="3"/>
        <v>331.55555555555554</v>
      </c>
    </row>
    <row r="23" spans="1:17" ht="22.5" customHeight="1" x14ac:dyDescent="0.3">
      <c r="A23" s="16" t="s">
        <v>28</v>
      </c>
      <c r="B23" s="17">
        <f>'[1]миграция май'!P58</f>
        <v>10919</v>
      </c>
      <c r="C23" s="19">
        <f>'[1]миграция май'!P60</f>
        <v>6171.5377781848156</v>
      </c>
      <c r="D23" s="17">
        <f>'[1]миграция май'!R58</f>
        <v>2510</v>
      </c>
      <c r="E23" s="17">
        <f t="shared" si="0"/>
        <v>22.987453063467349</v>
      </c>
      <c r="F23" s="17">
        <f>'[1]миграция май'!S58</f>
        <v>8409</v>
      </c>
      <c r="G23" s="17">
        <f t="shared" si="1"/>
        <v>77.012546936532644</v>
      </c>
      <c r="H23" s="18">
        <v>200</v>
      </c>
      <c r="I23" s="3" t="e">
        <f>D23+#REF!</f>
        <v>#REF!</v>
      </c>
      <c r="J23" s="3">
        <v>4378</v>
      </c>
      <c r="K23" s="3" t="e">
        <f>#REF!-J23</f>
        <v>#REF!</v>
      </c>
      <c r="L23" s="3">
        <v>1507</v>
      </c>
      <c r="M23" s="3">
        <v>131</v>
      </c>
      <c r="N23" s="3">
        <f t="shared" si="2"/>
        <v>177.77777777777777</v>
      </c>
      <c r="O23" s="3">
        <v>5023</v>
      </c>
      <c r="P23" s="3">
        <f t="shared" si="4"/>
        <v>5896</v>
      </c>
      <c r="Q23" s="3">
        <f t="shared" si="3"/>
        <v>177.77777777777777</v>
      </c>
    </row>
    <row r="24" spans="1:17" ht="22.5" customHeight="1" x14ac:dyDescent="0.3">
      <c r="A24" s="16" t="s">
        <v>29</v>
      </c>
      <c r="B24" s="17">
        <f>'[1]миграция май'!P61</f>
        <v>5495</v>
      </c>
      <c r="C24" s="19">
        <f>'[1]миграция май'!P63</f>
        <v>5947.6564149226569</v>
      </c>
      <c r="D24" s="17">
        <f>'[1]миграция май'!R61</f>
        <v>1810</v>
      </c>
      <c r="E24" s="17">
        <f t="shared" si="0"/>
        <v>32.939035486806191</v>
      </c>
      <c r="F24" s="17">
        <f>'[1]миграция май'!S61</f>
        <v>3685</v>
      </c>
      <c r="G24" s="17">
        <f t="shared" si="1"/>
        <v>67.060964513193809</v>
      </c>
      <c r="H24" s="18">
        <v>468</v>
      </c>
      <c r="I24" s="3" t="e">
        <f>D24+#REF!</f>
        <v>#REF!</v>
      </c>
      <c r="J24" s="3">
        <v>4098</v>
      </c>
      <c r="K24" s="3" t="e">
        <f>#REF!-J24</f>
        <v>#REF!</v>
      </c>
      <c r="L24" s="3">
        <v>5374</v>
      </c>
      <c r="M24" s="3">
        <v>69</v>
      </c>
      <c r="N24" s="3">
        <f t="shared" si="2"/>
        <v>416</v>
      </c>
      <c r="O24" s="3">
        <v>8126</v>
      </c>
      <c r="P24" s="3">
        <f t="shared" si="4"/>
        <v>-2631</v>
      </c>
      <c r="Q24" s="3">
        <f t="shared" si="3"/>
        <v>416</v>
      </c>
    </row>
    <row r="25" spans="1:17" ht="22.5" customHeight="1" x14ac:dyDescent="0.3">
      <c r="A25" s="16" t="s">
        <v>30</v>
      </c>
      <c r="B25" s="17">
        <f>'[1]миграция май'!P64</f>
        <v>7770</v>
      </c>
      <c r="C25" s="19">
        <f>'[1]миграция май'!P66</f>
        <v>5705.2209781209785</v>
      </c>
      <c r="D25" s="17">
        <f>'[1]миграция май'!R64</f>
        <v>2677</v>
      </c>
      <c r="E25" s="17">
        <f t="shared" si="0"/>
        <v>34.453024453024454</v>
      </c>
      <c r="F25" s="17">
        <f>'[1]миграция май'!S64</f>
        <v>5093</v>
      </c>
      <c r="G25" s="17">
        <f t="shared" si="1"/>
        <v>65.546975546975546</v>
      </c>
      <c r="H25" s="18">
        <v>223</v>
      </c>
      <c r="I25" s="3" t="e">
        <f>D25+#REF!</f>
        <v>#REF!</v>
      </c>
      <c r="J25" s="3">
        <v>4184</v>
      </c>
      <c r="K25" s="3" t="e">
        <f>#REF!-J25</f>
        <v>#REF!</v>
      </c>
      <c r="L25" s="3">
        <v>5896</v>
      </c>
      <c r="M25" s="3">
        <v>438</v>
      </c>
      <c r="N25" s="3">
        <f t="shared" si="2"/>
        <v>198.22222222222223</v>
      </c>
      <c r="O25" s="3">
        <v>10692</v>
      </c>
      <c r="P25" s="3">
        <f t="shared" si="4"/>
        <v>-2922</v>
      </c>
      <c r="Q25" s="3">
        <f t="shared" si="3"/>
        <v>198.22222222222223</v>
      </c>
    </row>
    <row r="26" spans="1:17" ht="22.5" customHeight="1" x14ac:dyDescent="0.3">
      <c r="A26" s="16" t="s">
        <v>31</v>
      </c>
      <c r="B26" s="17">
        <f>'[1]миграция май'!P67</f>
        <v>10318</v>
      </c>
      <c r="C26" s="19">
        <f>'[1]миграция май'!P69</f>
        <v>5773.5583446404344</v>
      </c>
      <c r="D26" s="17">
        <f>'[1]миграция май'!R67</f>
        <v>2323</v>
      </c>
      <c r="E26" s="17">
        <f t="shared" si="0"/>
        <v>22.514053111068037</v>
      </c>
      <c r="F26" s="17">
        <f>'[1]миграция май'!S67</f>
        <v>7995</v>
      </c>
      <c r="G26" s="17">
        <f t="shared" si="1"/>
        <v>77.485946888931963</v>
      </c>
      <c r="H26" s="18">
        <v>568</v>
      </c>
      <c r="I26" s="3" t="e">
        <f>D26+#REF!</f>
        <v>#REF!</v>
      </c>
      <c r="J26" s="3">
        <v>4167</v>
      </c>
      <c r="K26" s="3" t="e">
        <f>#REF!-J26</f>
        <v>#REF!</v>
      </c>
      <c r="L26" s="3">
        <v>6625</v>
      </c>
      <c r="M26" s="3">
        <v>483</v>
      </c>
      <c r="N26" s="3">
        <f t="shared" si="2"/>
        <v>504.88888888888891</v>
      </c>
      <c r="O26" s="3">
        <v>10517</v>
      </c>
      <c r="P26" s="3">
        <f t="shared" si="4"/>
        <v>-199</v>
      </c>
      <c r="Q26" s="3">
        <f t="shared" si="3"/>
        <v>504.88888888888891</v>
      </c>
    </row>
    <row r="27" spans="1:17" s="15" customFormat="1" ht="22.5" customHeight="1" x14ac:dyDescent="0.3">
      <c r="A27" s="12" t="s">
        <v>32</v>
      </c>
      <c r="B27" s="13">
        <f>SUM(B28:B34)</f>
        <v>64071</v>
      </c>
      <c r="C27" s="13">
        <f>'[1]миграция май'!P72</f>
        <v>5479.5511735418522</v>
      </c>
      <c r="D27" s="13">
        <f>SUM(D28:D34)</f>
        <v>23847</v>
      </c>
      <c r="E27" s="13">
        <f t="shared" si="0"/>
        <v>37.219646954160233</v>
      </c>
      <c r="F27" s="13">
        <f>SUM(F28:F34)</f>
        <v>40224</v>
      </c>
      <c r="G27" s="13">
        <f t="shared" si="1"/>
        <v>62.780353045839774</v>
      </c>
      <c r="H27" s="14">
        <v>649</v>
      </c>
      <c r="I27" s="15" t="e">
        <f>D27+#REF!</f>
        <v>#REF!</v>
      </c>
      <c r="J27" s="15">
        <v>4257</v>
      </c>
      <c r="K27" s="15" t="e">
        <f>#REF!-J27</f>
        <v>#REF!</v>
      </c>
      <c r="L27" s="15">
        <v>4481</v>
      </c>
      <c r="M27" s="15">
        <v>632</v>
      </c>
      <c r="N27" s="15">
        <f t="shared" si="2"/>
        <v>576.88888888888891</v>
      </c>
      <c r="O27" s="15">
        <v>8111</v>
      </c>
      <c r="P27" s="15">
        <f t="shared" si="4"/>
        <v>55960</v>
      </c>
      <c r="Q27" s="15">
        <f t="shared" si="3"/>
        <v>576.88888888888891</v>
      </c>
    </row>
    <row r="28" spans="1:17" ht="22.5" customHeight="1" x14ac:dyDescent="0.3">
      <c r="A28" s="16" t="s">
        <v>33</v>
      </c>
      <c r="B28" s="17">
        <f>'[1]миграция май'!P73</f>
        <v>8122</v>
      </c>
      <c r="C28" s="19">
        <f>'[1]миграция май'!P75</f>
        <v>6176.6529180004927</v>
      </c>
      <c r="D28" s="17">
        <f>'[1]миграция май'!R73</f>
        <v>2158</v>
      </c>
      <c r="E28" s="17">
        <f t="shared" si="0"/>
        <v>26.569810391529181</v>
      </c>
      <c r="F28" s="17">
        <f>'[1]миграция май'!S73</f>
        <v>5964</v>
      </c>
      <c r="G28" s="17">
        <f t="shared" si="1"/>
        <v>73.430189608470826</v>
      </c>
      <c r="H28" s="18">
        <v>251</v>
      </c>
      <c r="I28" s="3" t="e">
        <f>D28+#REF!</f>
        <v>#REF!</v>
      </c>
      <c r="J28" s="3">
        <v>4411</v>
      </c>
      <c r="K28" s="3" t="e">
        <f>#REF!-J28</f>
        <v>#REF!</v>
      </c>
      <c r="L28" s="3">
        <v>5058</v>
      </c>
      <c r="M28" s="3">
        <v>434</v>
      </c>
      <c r="N28" s="3">
        <f t="shared" si="2"/>
        <v>223.11111111111111</v>
      </c>
      <c r="O28" s="3">
        <v>7881</v>
      </c>
      <c r="P28" s="3">
        <f t="shared" si="4"/>
        <v>241</v>
      </c>
      <c r="Q28" s="3">
        <f t="shared" si="3"/>
        <v>223.11111111111111</v>
      </c>
    </row>
    <row r="29" spans="1:17" ht="22.5" customHeight="1" x14ac:dyDescent="0.3">
      <c r="A29" s="16" t="s">
        <v>34</v>
      </c>
      <c r="B29" s="17">
        <f>'[1]миграция май'!P76</f>
        <v>5890</v>
      </c>
      <c r="C29" s="19">
        <f>'[1]миграция май'!P78</f>
        <v>5567.1911714770795</v>
      </c>
      <c r="D29" s="17">
        <f>'[1]миграция май'!R76</f>
        <v>818</v>
      </c>
      <c r="E29" s="17">
        <f t="shared" si="0"/>
        <v>13.887945670628183</v>
      </c>
      <c r="F29" s="17">
        <f>'[1]миграция май'!S76</f>
        <v>5072</v>
      </c>
      <c r="G29" s="17">
        <f t="shared" si="1"/>
        <v>86.112054329371816</v>
      </c>
      <c r="H29" s="18">
        <v>1025</v>
      </c>
      <c r="I29" s="3" t="e">
        <f>D29+#REF!</f>
        <v>#REF!</v>
      </c>
      <c r="J29" s="3">
        <v>4690</v>
      </c>
      <c r="K29" s="3" t="e">
        <f>#REF!-J29</f>
        <v>#REF!</v>
      </c>
      <c r="L29" s="3">
        <v>22582</v>
      </c>
      <c r="M29" s="3">
        <v>2057</v>
      </c>
      <c r="N29" s="3">
        <f t="shared" si="2"/>
        <v>911.11111111111109</v>
      </c>
      <c r="O29" s="3">
        <v>48022</v>
      </c>
      <c r="P29" s="3">
        <f t="shared" si="4"/>
        <v>-42132</v>
      </c>
      <c r="Q29" s="3">
        <f t="shared" si="3"/>
        <v>911.11111111111109</v>
      </c>
    </row>
    <row r="30" spans="1:17" ht="22.5" customHeight="1" x14ac:dyDescent="0.3">
      <c r="A30" s="16" t="s">
        <v>35</v>
      </c>
      <c r="B30" s="17">
        <f>'[1]миграция май'!P79</f>
        <v>9369</v>
      </c>
      <c r="C30" s="19">
        <f>'[1]миграция май'!P81</f>
        <v>5371.8757604867114</v>
      </c>
      <c r="D30" s="17">
        <f>'[1]миграция май'!R79</f>
        <v>3807</v>
      </c>
      <c r="E30" s="17">
        <f t="shared" si="0"/>
        <v>40.634005763688762</v>
      </c>
      <c r="F30" s="17">
        <f>'[1]миграция май'!S79</f>
        <v>5562</v>
      </c>
      <c r="G30" s="17">
        <f t="shared" si="1"/>
        <v>59.365994236311238</v>
      </c>
      <c r="H30" s="18">
        <v>316</v>
      </c>
      <c r="I30" s="3" t="e">
        <f>D30+#REF!</f>
        <v>#REF!</v>
      </c>
      <c r="J30" s="3">
        <v>4563</v>
      </c>
      <c r="K30" s="3" t="e">
        <f>#REF!-J30</f>
        <v>#REF!</v>
      </c>
      <c r="L30" s="3">
        <v>2640</v>
      </c>
      <c r="M30" s="3">
        <v>330</v>
      </c>
      <c r="N30" s="3">
        <f t="shared" si="2"/>
        <v>280.88888888888891</v>
      </c>
      <c r="O30" s="3">
        <v>5117</v>
      </c>
      <c r="P30" s="3">
        <f t="shared" si="4"/>
        <v>4252</v>
      </c>
      <c r="Q30" s="3">
        <f t="shared" si="3"/>
        <v>280.88888888888891</v>
      </c>
    </row>
    <row r="31" spans="1:17" ht="22.5" customHeight="1" x14ac:dyDescent="0.3">
      <c r="A31" s="16" t="s">
        <v>36</v>
      </c>
      <c r="B31" s="17">
        <f>'[1]миграция май'!P82</f>
        <v>11964</v>
      </c>
      <c r="C31" s="19">
        <f>'[1]миграция май'!P84</f>
        <v>5457.2989802741558</v>
      </c>
      <c r="D31" s="17">
        <f>'[1]миграция май'!R82</f>
        <v>4365</v>
      </c>
      <c r="E31" s="17">
        <f t="shared" si="0"/>
        <v>36.484453360080245</v>
      </c>
      <c r="F31" s="17">
        <f>'[1]миграция май'!S82</f>
        <v>7599</v>
      </c>
      <c r="G31" s="17">
        <f t="shared" si="1"/>
        <v>63.515546639919762</v>
      </c>
      <c r="H31" s="18">
        <v>4</v>
      </c>
      <c r="I31" s="3" t="e">
        <f>D31+#REF!</f>
        <v>#REF!</v>
      </c>
      <c r="J31" s="3">
        <v>4748</v>
      </c>
      <c r="K31" s="3" t="e">
        <f>#REF!-J31</f>
        <v>#REF!</v>
      </c>
      <c r="L31" s="3">
        <v>3939</v>
      </c>
      <c r="M31" s="3">
        <v>339</v>
      </c>
      <c r="N31" s="3">
        <f t="shared" si="2"/>
        <v>3.5555555555555554</v>
      </c>
      <c r="O31" s="3">
        <v>10117</v>
      </c>
      <c r="P31" s="3">
        <f t="shared" si="4"/>
        <v>1847</v>
      </c>
      <c r="Q31" s="3">
        <f t="shared" si="3"/>
        <v>3.5555555555555554</v>
      </c>
    </row>
    <row r="32" spans="1:17" ht="22.5" customHeight="1" x14ac:dyDescent="0.3">
      <c r="A32" s="16" t="s">
        <v>37</v>
      </c>
      <c r="B32" s="17">
        <f>'[1]миграция май'!P85</f>
        <v>11702</v>
      </c>
      <c r="C32" s="19">
        <f>'[1]миграция май'!P87</f>
        <v>5301.2686720218762</v>
      </c>
      <c r="D32" s="17">
        <f>'[1]миграция май'!R85</f>
        <v>5014</v>
      </c>
      <c r="E32" s="17">
        <f t="shared" si="0"/>
        <v>42.847376516834728</v>
      </c>
      <c r="F32" s="17">
        <f>'[1]миграция май'!S85</f>
        <v>6688</v>
      </c>
      <c r="G32" s="17">
        <f t="shared" si="1"/>
        <v>57.152623483165264</v>
      </c>
      <c r="H32" s="18">
        <v>285</v>
      </c>
      <c r="I32" s="3" t="e">
        <f>D32+#REF!</f>
        <v>#REF!</v>
      </c>
      <c r="J32" s="3">
        <v>4573</v>
      </c>
      <c r="K32" s="3" t="e">
        <f>#REF!-J32</f>
        <v>#REF!</v>
      </c>
      <c r="L32" s="3">
        <v>4113</v>
      </c>
      <c r="M32" s="3">
        <v>207</v>
      </c>
      <c r="N32" s="3">
        <f t="shared" si="2"/>
        <v>253.33333333333334</v>
      </c>
      <c r="O32" s="3">
        <v>7207</v>
      </c>
      <c r="P32" s="3">
        <f t="shared" si="4"/>
        <v>4495</v>
      </c>
      <c r="Q32" s="3">
        <f t="shared" si="3"/>
        <v>253.33333333333334</v>
      </c>
    </row>
    <row r="33" spans="1:17" ht="22.5" customHeight="1" x14ac:dyDescent="0.3">
      <c r="A33" s="16" t="s">
        <v>38</v>
      </c>
      <c r="B33" s="19">
        <f>'[1]миграция май'!P88</f>
        <v>8718</v>
      </c>
      <c r="C33" s="19">
        <f>'[1]миграция май'!P90</f>
        <v>5432.2245056205566</v>
      </c>
      <c r="D33" s="17">
        <f>'[1]миграция май'!R88</f>
        <v>3690</v>
      </c>
      <c r="E33" s="17">
        <f t="shared" si="0"/>
        <v>42.326221610461111</v>
      </c>
      <c r="F33" s="17">
        <f>'[1]миграция май'!S88</f>
        <v>5028</v>
      </c>
      <c r="G33" s="17">
        <f t="shared" si="1"/>
        <v>57.673778389538889</v>
      </c>
      <c r="H33" s="18">
        <v>287</v>
      </c>
      <c r="I33" s="3" t="e">
        <f>D33+#REF!</f>
        <v>#REF!</v>
      </c>
      <c r="J33" s="3">
        <v>4482</v>
      </c>
      <c r="K33" s="3" t="e">
        <f>#REF!-J33</f>
        <v>#REF!</v>
      </c>
      <c r="L33" s="3">
        <v>5413</v>
      </c>
      <c r="M33" s="3">
        <v>380</v>
      </c>
      <c r="N33" s="3">
        <f t="shared" si="2"/>
        <v>255.11111111111111</v>
      </c>
      <c r="O33" s="3">
        <v>9672</v>
      </c>
      <c r="P33" s="3">
        <f t="shared" si="4"/>
        <v>-954</v>
      </c>
      <c r="Q33" s="3">
        <f t="shared" si="3"/>
        <v>255.11111111111111</v>
      </c>
    </row>
    <row r="34" spans="1:17" ht="22.5" customHeight="1" x14ac:dyDescent="0.3">
      <c r="A34" s="16" t="s">
        <v>39</v>
      </c>
      <c r="B34" s="19">
        <f>'[1]миграция май'!P91</f>
        <v>8306</v>
      </c>
      <c r="C34" s="19">
        <f>'[1]миграция май'!P93</f>
        <v>5190.1016132915965</v>
      </c>
      <c r="D34" s="17">
        <f>'[1]миграция май'!R91</f>
        <v>3995</v>
      </c>
      <c r="E34" s="17">
        <f t="shared" si="0"/>
        <v>48.097760654948232</v>
      </c>
      <c r="F34" s="17">
        <f>'[1]миграция май'!S91</f>
        <v>4311</v>
      </c>
      <c r="G34" s="17">
        <f t="shared" si="1"/>
        <v>51.902239345051768</v>
      </c>
      <c r="H34" s="18">
        <v>133</v>
      </c>
      <c r="I34" s="3" t="e">
        <f>D34+#REF!</f>
        <v>#REF!</v>
      </c>
      <c r="J34" s="3">
        <v>4873</v>
      </c>
      <c r="K34" s="3" t="e">
        <f>#REF!-J34</f>
        <v>#REF!</v>
      </c>
      <c r="L34" s="3">
        <v>6477</v>
      </c>
      <c r="M34" s="3">
        <v>801</v>
      </c>
      <c r="N34" s="3">
        <f t="shared" si="2"/>
        <v>118.22222222222223</v>
      </c>
      <c r="O34" s="3">
        <v>15909</v>
      </c>
      <c r="P34" s="3">
        <f t="shared" si="4"/>
        <v>-7603</v>
      </c>
      <c r="Q34" s="3">
        <f t="shared" si="3"/>
        <v>118.22222222222223</v>
      </c>
    </row>
    <row r="35" spans="1:17" s="15" customFormat="1" ht="22.5" customHeight="1" x14ac:dyDescent="0.3">
      <c r="A35" s="13" t="s">
        <v>40</v>
      </c>
      <c r="B35" s="13">
        <f>SUM(B36:B39)</f>
        <v>30538</v>
      </c>
      <c r="C35" s="13">
        <f>'[1]миграция май'!P96</f>
        <v>5271.7155347435983</v>
      </c>
      <c r="D35" s="13">
        <f>SUM(D36:D39)</f>
        <v>7633</v>
      </c>
      <c r="E35" s="13">
        <f t="shared" si="0"/>
        <v>24.995088086973606</v>
      </c>
      <c r="F35" s="13">
        <f>SUM(F36:F39)</f>
        <v>22905</v>
      </c>
      <c r="G35" s="13">
        <f t="shared" si="1"/>
        <v>75.00491191302639</v>
      </c>
      <c r="H35" s="14">
        <v>935</v>
      </c>
      <c r="I35" s="15" t="e">
        <f>D35+#REF!</f>
        <v>#REF!</v>
      </c>
      <c r="J35" s="15">
        <v>4194</v>
      </c>
      <c r="K35" s="15" t="e">
        <f>#REF!-J35</f>
        <v>#REF!</v>
      </c>
      <c r="L35" s="15">
        <v>12371</v>
      </c>
      <c r="M35" s="15">
        <v>862</v>
      </c>
      <c r="N35" s="15">
        <f t="shared" si="2"/>
        <v>831.11111111111109</v>
      </c>
      <c r="O35" s="15">
        <v>27043</v>
      </c>
      <c r="P35" s="15">
        <f t="shared" si="4"/>
        <v>3495</v>
      </c>
      <c r="Q35" s="15">
        <f t="shared" si="3"/>
        <v>831.11111111111109</v>
      </c>
    </row>
    <row r="36" spans="1:17" ht="22.5" customHeight="1" x14ac:dyDescent="0.3">
      <c r="A36" s="19" t="s">
        <v>41</v>
      </c>
      <c r="B36" s="19">
        <f>'[1]миграция май'!P97</f>
        <v>6716</v>
      </c>
      <c r="C36" s="19">
        <f>'[1]миграция май'!P99</f>
        <v>5250.0436271590233</v>
      </c>
      <c r="D36" s="17">
        <f>'[1]миграция май'!R97</f>
        <v>1564</v>
      </c>
      <c r="E36" s="17">
        <f t="shared" si="0"/>
        <v>23.287671232876711</v>
      </c>
      <c r="F36" s="17">
        <f>'[1]миграция май'!S97</f>
        <v>5152</v>
      </c>
      <c r="G36" s="17">
        <f t="shared" si="1"/>
        <v>76.712328767123282</v>
      </c>
      <c r="H36" s="18">
        <v>695</v>
      </c>
      <c r="I36" s="3" t="e">
        <f>D36+#REF!</f>
        <v>#REF!</v>
      </c>
      <c r="J36" s="3">
        <v>4269</v>
      </c>
      <c r="K36" s="3" t="e">
        <f>#REF!-J36</f>
        <v>#REF!</v>
      </c>
      <c r="L36" s="3">
        <v>4895</v>
      </c>
      <c r="M36" s="3">
        <v>393</v>
      </c>
      <c r="N36" s="3">
        <f t="shared" si="2"/>
        <v>617.77777777777783</v>
      </c>
      <c r="O36" s="3">
        <v>11505</v>
      </c>
      <c r="P36" s="3">
        <f t="shared" si="4"/>
        <v>-4789</v>
      </c>
      <c r="Q36" s="3">
        <f t="shared" si="3"/>
        <v>617.77777777777783</v>
      </c>
    </row>
    <row r="37" spans="1:17" ht="22.5" customHeight="1" x14ac:dyDescent="0.3">
      <c r="A37" s="19" t="s">
        <v>42</v>
      </c>
      <c r="B37" s="19">
        <f>'[1]миграция май'!P100</f>
        <v>7548</v>
      </c>
      <c r="C37" s="19">
        <f>'[1]миграция май'!P102</f>
        <v>5097.5547164811869</v>
      </c>
      <c r="D37" s="17">
        <f>'[1]миграция май'!R100</f>
        <v>2282</v>
      </c>
      <c r="E37" s="17">
        <f t="shared" si="0"/>
        <v>30.233174350821411</v>
      </c>
      <c r="F37" s="17">
        <f>'[1]миграция май'!S100</f>
        <v>5266</v>
      </c>
      <c r="G37" s="17">
        <f t="shared" si="1"/>
        <v>69.766825649178585</v>
      </c>
      <c r="H37" s="18">
        <v>177</v>
      </c>
      <c r="I37" s="3" t="e">
        <f>D37+#REF!</f>
        <v>#REF!</v>
      </c>
      <c r="J37" s="3">
        <v>4253</v>
      </c>
      <c r="K37" s="3" t="e">
        <f>#REF!-J37</f>
        <v>#REF!</v>
      </c>
      <c r="L37" s="3">
        <v>2153</v>
      </c>
      <c r="M37" s="3">
        <v>54</v>
      </c>
      <c r="N37" s="3">
        <f t="shared" si="2"/>
        <v>157.33333333333334</v>
      </c>
      <c r="O37" s="3">
        <v>5805</v>
      </c>
      <c r="P37" s="3">
        <f t="shared" si="4"/>
        <v>1743</v>
      </c>
      <c r="Q37" s="3">
        <f t="shared" si="3"/>
        <v>157.33333333333334</v>
      </c>
    </row>
    <row r="38" spans="1:17" ht="22.5" customHeight="1" x14ac:dyDescent="0.3">
      <c r="A38" s="19" t="s">
        <v>43</v>
      </c>
      <c r="B38" s="19">
        <f>'[1]миграция май'!P103</f>
        <v>3684</v>
      </c>
      <c r="C38" s="19">
        <f>'[1]миграция май'!P105</f>
        <v>5122.2437567861025</v>
      </c>
      <c r="D38" s="17">
        <f>'[1]миграция май'!R103</f>
        <v>1179</v>
      </c>
      <c r="E38" s="17">
        <f t="shared" si="0"/>
        <v>32.003257328990223</v>
      </c>
      <c r="F38" s="17">
        <f>'[1]миграция май'!S103</f>
        <v>2505</v>
      </c>
      <c r="G38" s="17">
        <f t="shared" si="1"/>
        <v>67.99674267100977</v>
      </c>
      <c r="H38" s="18"/>
      <c r="I38" s="3" t="e">
        <f>D38+#REF!</f>
        <v>#REF!</v>
      </c>
      <c r="J38" s="3">
        <v>4073</v>
      </c>
      <c r="K38" s="3" t="e">
        <f>#REF!-J38</f>
        <v>#REF!</v>
      </c>
      <c r="L38" s="3">
        <v>3598</v>
      </c>
      <c r="M38" s="3">
        <v>251</v>
      </c>
      <c r="N38" s="3">
        <f t="shared" si="2"/>
        <v>0</v>
      </c>
      <c r="O38" s="3">
        <v>6522</v>
      </c>
      <c r="P38" s="3">
        <f t="shared" si="4"/>
        <v>-2838</v>
      </c>
      <c r="Q38" s="3">
        <f t="shared" si="3"/>
        <v>0</v>
      </c>
    </row>
    <row r="39" spans="1:17" ht="22.5" customHeight="1" x14ac:dyDescent="0.3">
      <c r="A39" s="19" t="s">
        <v>44</v>
      </c>
      <c r="B39" s="19">
        <f>'[1]миграция май'!P106</f>
        <v>12590</v>
      </c>
      <c r="C39" s="19">
        <f>'[1]миграция май'!P108</f>
        <v>5431.4270849880859</v>
      </c>
      <c r="D39" s="17">
        <f>'[1]миграция май'!R106</f>
        <v>2608</v>
      </c>
      <c r="E39" s="17">
        <f t="shared" si="0"/>
        <v>20.714853057982527</v>
      </c>
      <c r="F39" s="17">
        <f>'[1]миграция май'!S106</f>
        <v>9982</v>
      </c>
      <c r="G39" s="17">
        <f t="shared" si="1"/>
        <v>79.285146942017477</v>
      </c>
      <c r="H39" s="18">
        <v>63</v>
      </c>
      <c r="I39" s="3" t="e">
        <f>D39+#REF!</f>
        <v>#REF!</v>
      </c>
      <c r="J39" s="3">
        <v>4063</v>
      </c>
      <c r="K39" s="3" t="e">
        <f>#REF!-J39</f>
        <v>#REF!</v>
      </c>
      <c r="L39" s="3">
        <v>1725</v>
      </c>
      <c r="M39" s="3">
        <v>164</v>
      </c>
      <c r="N39" s="3">
        <f t="shared" si="2"/>
        <v>56</v>
      </c>
      <c r="O39" s="3">
        <v>3211</v>
      </c>
      <c r="P39" s="3">
        <f t="shared" si="4"/>
        <v>9379</v>
      </c>
      <c r="Q39" s="3">
        <f t="shared" si="3"/>
        <v>56</v>
      </c>
    </row>
    <row r="40" spans="1:17" s="15" customFormat="1" ht="22.5" customHeight="1" x14ac:dyDescent="0.3">
      <c r="A40" s="12" t="s">
        <v>45</v>
      </c>
      <c r="B40" s="20">
        <f>'[1]миграция май'!P109</f>
        <v>25068</v>
      </c>
      <c r="C40" s="13">
        <f>'[1]миграция май'!P111</f>
        <v>5562.8266714536458</v>
      </c>
      <c r="D40" s="13">
        <f>'[1]миграция май'!R109</f>
        <v>11534</v>
      </c>
      <c r="E40" s="13">
        <f t="shared" si="0"/>
        <v>46.01085048667624</v>
      </c>
      <c r="F40" s="13">
        <f>'[1]миграция май'!S109</f>
        <v>13534</v>
      </c>
      <c r="G40" s="13">
        <f t="shared" si="1"/>
        <v>53.989149513323767</v>
      </c>
      <c r="H40" s="14">
        <v>3093</v>
      </c>
      <c r="I40" s="15" t="e">
        <f>D40+#REF!</f>
        <v>#REF!</v>
      </c>
      <c r="J40" s="15">
        <v>4166</v>
      </c>
      <c r="K40" s="15" t="e">
        <f>#REF!-J40</f>
        <v>#REF!</v>
      </c>
      <c r="L40" s="15">
        <v>67969</v>
      </c>
      <c r="M40" s="15">
        <v>4898</v>
      </c>
      <c r="N40" s="15">
        <f t="shared" si="2"/>
        <v>2749.3333333333335</v>
      </c>
      <c r="O40" s="15">
        <v>119007</v>
      </c>
      <c r="P40" s="15">
        <f t="shared" si="4"/>
        <v>-93939</v>
      </c>
      <c r="Q40" s="15">
        <f t="shared" si="3"/>
        <v>2749.3333333333335</v>
      </c>
    </row>
    <row r="41" spans="1:17" s="15" customFormat="1" ht="22.5" customHeight="1" x14ac:dyDescent="0.3">
      <c r="A41" s="12" t="s">
        <v>46</v>
      </c>
      <c r="B41" s="13">
        <f>SUM(B42:B48)</f>
        <v>134473</v>
      </c>
      <c r="C41" s="13">
        <f>'[1]миграция май'!P114</f>
        <v>5305.2612197244052</v>
      </c>
      <c r="D41" s="13">
        <f>SUM(D42:D48)</f>
        <v>53035</v>
      </c>
      <c r="E41" s="13">
        <f t="shared" si="0"/>
        <v>39.439143917366309</v>
      </c>
      <c r="F41" s="13">
        <f>SUM(F42:F48)</f>
        <v>81438</v>
      </c>
      <c r="G41" s="13">
        <f t="shared" si="1"/>
        <v>60.560856082633684</v>
      </c>
      <c r="H41" s="14">
        <v>397</v>
      </c>
      <c r="I41" s="15" t="e">
        <f>D41+#REF!</f>
        <v>#REF!</v>
      </c>
      <c r="J41" s="15">
        <v>4373</v>
      </c>
      <c r="K41" s="15" t="e">
        <f>#REF!-J41</f>
        <v>#REF!</v>
      </c>
      <c r="L41" s="15">
        <v>7326</v>
      </c>
      <c r="M41" s="15">
        <v>333</v>
      </c>
      <c r="N41" s="15">
        <f t="shared" si="2"/>
        <v>352.88888888888891</v>
      </c>
      <c r="O41" s="15">
        <v>10178</v>
      </c>
      <c r="P41" s="15">
        <f t="shared" si="4"/>
        <v>124295</v>
      </c>
      <c r="Q41" s="15">
        <f t="shared" si="3"/>
        <v>352.88888888888891</v>
      </c>
    </row>
    <row r="42" spans="1:17" ht="22.5" customHeight="1" x14ac:dyDescent="0.3">
      <c r="A42" s="16" t="s">
        <v>47</v>
      </c>
      <c r="B42" s="19">
        <f>'[1]миграция май'!P115</f>
        <v>11203</v>
      </c>
      <c r="C42" s="19">
        <f>'[1]миграция май'!P117</f>
        <v>5637.630099080603</v>
      </c>
      <c r="D42" s="17">
        <f>'[1]миграция май'!R115</f>
        <v>5376</v>
      </c>
      <c r="E42" s="17">
        <f t="shared" si="0"/>
        <v>47.987146300098189</v>
      </c>
      <c r="F42" s="17">
        <f>'[1]миграция май'!S115</f>
        <v>5827</v>
      </c>
      <c r="G42" s="17">
        <f t="shared" si="1"/>
        <v>52.012853699901804</v>
      </c>
      <c r="H42" s="18">
        <v>270</v>
      </c>
      <c r="I42" s="3" t="e">
        <f>D42+#REF!</f>
        <v>#REF!</v>
      </c>
      <c r="J42" s="3">
        <v>4250</v>
      </c>
      <c r="K42" s="3" t="e">
        <f>#REF!-J42</f>
        <v>#REF!</v>
      </c>
      <c r="L42" s="3">
        <v>5899</v>
      </c>
      <c r="M42" s="3">
        <v>44</v>
      </c>
      <c r="N42" s="3">
        <f t="shared" si="2"/>
        <v>240</v>
      </c>
      <c r="O42" s="3">
        <v>12457</v>
      </c>
      <c r="P42" s="3">
        <f t="shared" si="4"/>
        <v>-1254</v>
      </c>
      <c r="Q42" s="3">
        <f t="shared" si="3"/>
        <v>240</v>
      </c>
    </row>
    <row r="43" spans="1:17" ht="22.5" customHeight="1" x14ac:dyDescent="0.3">
      <c r="A43" s="16" t="s">
        <v>48</v>
      </c>
      <c r="B43" s="19">
        <f>'[1]миграция май'!P118</f>
        <v>14414</v>
      </c>
      <c r="C43" s="17">
        <f>'[1]миграция май'!P120</f>
        <v>5177.4329818232272</v>
      </c>
      <c r="D43" s="17">
        <f>'[1]миграция май'!R118</f>
        <v>5407</v>
      </c>
      <c r="E43" s="17">
        <f t="shared" si="0"/>
        <v>37.512140974053004</v>
      </c>
      <c r="F43" s="17">
        <f>'[1]миграция май'!S118</f>
        <v>9007</v>
      </c>
      <c r="G43" s="17">
        <f t="shared" si="1"/>
        <v>62.487859025947003</v>
      </c>
      <c r="H43" s="18">
        <v>295</v>
      </c>
      <c r="I43" s="3" t="e">
        <f>D43+#REF!</f>
        <v>#REF!</v>
      </c>
      <c r="J43" s="3">
        <v>4258</v>
      </c>
      <c r="K43" s="3" t="e">
        <f>#REF!-J43</f>
        <v>#REF!</v>
      </c>
      <c r="L43" s="3">
        <v>6577</v>
      </c>
      <c r="M43" s="3">
        <v>722</v>
      </c>
      <c r="N43" s="3">
        <f t="shared" si="2"/>
        <v>262.22222222222223</v>
      </c>
      <c r="O43" s="3">
        <v>11067</v>
      </c>
      <c r="P43" s="3">
        <f t="shared" si="4"/>
        <v>3347</v>
      </c>
      <c r="Q43" s="3">
        <f t="shared" si="3"/>
        <v>262.22222222222223</v>
      </c>
    </row>
    <row r="44" spans="1:17" ht="22.5" customHeight="1" x14ac:dyDescent="0.3">
      <c r="A44" s="16" t="s">
        <v>49</v>
      </c>
      <c r="B44" s="19">
        <f>'[1]миграция май'!P121</f>
        <v>11666</v>
      </c>
      <c r="C44" s="19">
        <f>'[1]миграция май'!P123</f>
        <v>5547.4571404080234</v>
      </c>
      <c r="D44" s="17">
        <f>'[1]миграция май'!R121</f>
        <v>4626</v>
      </c>
      <c r="E44" s="17">
        <f t="shared" si="0"/>
        <v>39.653694496828393</v>
      </c>
      <c r="F44" s="17">
        <f>'[1]миграция май'!S121</f>
        <v>7040</v>
      </c>
      <c r="G44" s="17">
        <f t="shared" si="1"/>
        <v>60.346305503171607</v>
      </c>
      <c r="H44" s="18">
        <v>690</v>
      </c>
      <c r="I44" s="3" t="e">
        <f>D44+#REF!</f>
        <v>#REF!</v>
      </c>
      <c r="J44" s="3">
        <v>3956</v>
      </c>
      <c r="K44" s="3" t="e">
        <f>#REF!-J44</f>
        <v>#REF!</v>
      </c>
      <c r="L44" s="3">
        <v>20421</v>
      </c>
      <c r="M44" s="3">
        <v>1721</v>
      </c>
      <c r="N44" s="3">
        <f t="shared" si="2"/>
        <v>613.33333333333337</v>
      </c>
      <c r="O44" s="3">
        <v>33852</v>
      </c>
      <c r="P44" s="3">
        <f t="shared" si="4"/>
        <v>-22186</v>
      </c>
      <c r="Q44" s="3">
        <f t="shared" si="3"/>
        <v>613.33333333333337</v>
      </c>
    </row>
    <row r="45" spans="1:17" ht="22.5" customHeight="1" x14ac:dyDescent="0.3">
      <c r="A45" s="16" t="s">
        <v>50</v>
      </c>
      <c r="B45" s="19">
        <f>'[1]миграция май'!P124</f>
        <v>39336</v>
      </c>
      <c r="C45" s="17">
        <f>'[1]миграция май'!P126</f>
        <v>5081.968908887533</v>
      </c>
      <c r="D45" s="17">
        <f>'[1]миграция май'!R124</f>
        <v>17001</v>
      </c>
      <c r="E45" s="17">
        <f t="shared" si="0"/>
        <v>43.21995118974985</v>
      </c>
      <c r="F45" s="17">
        <f>'[1]миграция май'!S124</f>
        <v>22335</v>
      </c>
      <c r="G45" s="17">
        <f t="shared" si="1"/>
        <v>56.78004881025015</v>
      </c>
      <c r="H45" s="18">
        <v>857</v>
      </c>
      <c r="I45" s="3" t="e">
        <f>D45+#REF!</f>
        <v>#REF!</v>
      </c>
      <c r="J45" s="3">
        <v>4331</v>
      </c>
      <c r="K45" s="3" t="e">
        <f>#REF!-J45</f>
        <v>#REF!</v>
      </c>
      <c r="L45" s="3">
        <v>9908</v>
      </c>
      <c r="M45" s="3">
        <v>1159</v>
      </c>
      <c r="N45" s="3">
        <f t="shared" si="2"/>
        <v>761.77777777777783</v>
      </c>
      <c r="O45" s="3">
        <v>24650</v>
      </c>
      <c r="P45" s="3">
        <f t="shared" si="4"/>
        <v>14686</v>
      </c>
      <c r="Q45" s="3">
        <f t="shared" si="3"/>
        <v>761.77777777777783</v>
      </c>
    </row>
    <row r="46" spans="1:17" ht="22.5" customHeight="1" x14ac:dyDescent="0.3">
      <c r="A46" s="16" t="s">
        <v>51</v>
      </c>
      <c r="B46" s="17">
        <f>'[1]миграция май'!P127</f>
        <v>27341</v>
      </c>
      <c r="C46" s="19">
        <f>'[1]миграция май'!P129</f>
        <v>5517.0149957938629</v>
      </c>
      <c r="D46" s="17">
        <f>'[1]миграция май'!R127</f>
        <v>6929</v>
      </c>
      <c r="E46" s="17">
        <f t="shared" si="0"/>
        <v>25.342891627958014</v>
      </c>
      <c r="F46" s="17">
        <f>'[1]миграция май'!S127</f>
        <v>20412</v>
      </c>
      <c r="G46" s="17">
        <f t="shared" si="1"/>
        <v>74.657108372041989</v>
      </c>
      <c r="H46" s="18">
        <v>513</v>
      </c>
      <c r="I46" s="3" t="e">
        <f>D46+#REF!</f>
        <v>#REF!</v>
      </c>
      <c r="J46" s="3">
        <v>4043</v>
      </c>
      <c r="K46" s="3" t="e">
        <f>#REF!-J46</f>
        <v>#REF!</v>
      </c>
      <c r="L46" s="3">
        <v>15597</v>
      </c>
      <c r="M46" s="3">
        <v>728</v>
      </c>
      <c r="N46" s="3">
        <f t="shared" si="2"/>
        <v>456</v>
      </c>
      <c r="O46" s="3">
        <v>22715</v>
      </c>
      <c r="P46" s="3">
        <f t="shared" si="4"/>
        <v>4626</v>
      </c>
      <c r="Q46" s="3">
        <f t="shared" si="3"/>
        <v>456</v>
      </c>
    </row>
    <row r="47" spans="1:17" ht="22.5" customHeight="1" x14ac:dyDescent="0.3">
      <c r="A47" s="16" t="s">
        <v>52</v>
      </c>
      <c r="B47" s="19">
        <f>'[1]миграция май'!P130</f>
        <v>25763</v>
      </c>
      <c r="C47" s="19">
        <f>'[1]миграция май'!P132</f>
        <v>5119.7568606140585</v>
      </c>
      <c r="D47" s="17">
        <f>'[1]миграция май'!R130</f>
        <v>12217</v>
      </c>
      <c r="E47" s="17">
        <f t="shared" si="0"/>
        <v>47.420719636688276</v>
      </c>
      <c r="F47" s="17">
        <f>'[1]миграция май'!S130</f>
        <v>13546</v>
      </c>
      <c r="G47" s="17">
        <f t="shared" si="1"/>
        <v>52.579280363311732</v>
      </c>
      <c r="H47" s="18">
        <v>71</v>
      </c>
      <c r="I47" s="3" t="e">
        <f>D47+#REF!</f>
        <v>#REF!</v>
      </c>
      <c r="J47" s="3">
        <v>4559</v>
      </c>
      <c r="K47" s="3" t="e">
        <f>#REF!-J47</f>
        <v>#REF!</v>
      </c>
      <c r="L47" s="3">
        <v>2241</v>
      </c>
      <c r="M47" s="3">
        <v>191</v>
      </c>
      <c r="N47" s="3">
        <f t="shared" si="2"/>
        <v>63.111111111111114</v>
      </c>
      <c r="O47" s="3">
        <v>4088</v>
      </c>
      <c r="P47" s="3">
        <f t="shared" si="4"/>
        <v>21675</v>
      </c>
      <c r="Q47" s="3">
        <f t="shared" si="3"/>
        <v>63.111111111111114</v>
      </c>
    </row>
    <row r="48" spans="1:17" ht="22.5" customHeight="1" x14ac:dyDescent="0.3">
      <c r="A48" s="16" t="s">
        <v>53</v>
      </c>
      <c r="B48" s="19">
        <f>'[1]миграция май'!P133</f>
        <v>4750</v>
      </c>
      <c r="C48" s="19">
        <f>'[1]миграция май'!P135</f>
        <v>5950.849684210526</v>
      </c>
      <c r="D48" s="17">
        <f>'[1]миграция май'!R133</f>
        <v>1479</v>
      </c>
      <c r="E48" s="17">
        <f t="shared" si="0"/>
        <v>31.136842105263156</v>
      </c>
      <c r="F48" s="17">
        <f>'[1]миграция май'!S133</f>
        <v>3271</v>
      </c>
      <c r="G48" s="17">
        <f t="shared" si="1"/>
        <v>68.863157894736844</v>
      </c>
      <c r="H48" s="18">
        <v>387</v>
      </c>
      <c r="I48" s="3" t="e">
        <f>D48+#REF!</f>
        <v>#REF!</v>
      </c>
      <c r="J48" s="3">
        <v>4387</v>
      </c>
      <c r="K48" s="3" t="e">
        <f>#REF!-J48</f>
        <v>#REF!</v>
      </c>
      <c r="L48" s="3">
        <v>12448</v>
      </c>
      <c r="M48" s="3">
        <v>648</v>
      </c>
      <c r="N48" s="3">
        <f t="shared" si="2"/>
        <v>344</v>
      </c>
      <c r="O48" s="3">
        <v>21927</v>
      </c>
      <c r="P48" s="3">
        <f t="shared" si="4"/>
        <v>-17177</v>
      </c>
      <c r="Q48" s="3">
        <f t="shared" si="3"/>
        <v>344</v>
      </c>
    </row>
    <row r="49" spans="1:17" s="15" customFormat="1" ht="22.5" customHeight="1" x14ac:dyDescent="0.3">
      <c r="A49" s="12" t="s">
        <v>54</v>
      </c>
      <c r="B49" s="13">
        <f>SUM(B50:B54)</f>
        <v>59420</v>
      </c>
      <c r="C49" s="13">
        <f>'[1]миграция май'!P138</f>
        <v>5234.3575058902725</v>
      </c>
      <c r="D49" s="13">
        <f>SUM(D50:D54)</f>
        <v>33063</v>
      </c>
      <c r="E49" s="13">
        <f t="shared" si="0"/>
        <v>55.642881184786262</v>
      </c>
      <c r="F49" s="13">
        <f>SUM(F50:F54)</f>
        <v>26357</v>
      </c>
      <c r="G49" s="13">
        <f t="shared" si="1"/>
        <v>44.357118815213731</v>
      </c>
      <c r="H49" s="14">
        <v>1005</v>
      </c>
      <c r="I49" s="15" t="e">
        <f>D49+#REF!</f>
        <v>#REF!</v>
      </c>
      <c r="J49" s="15">
        <v>4119</v>
      </c>
      <c r="K49" s="15" t="e">
        <f>#REF!-J49</f>
        <v>#REF!</v>
      </c>
      <c r="L49" s="15">
        <v>37036</v>
      </c>
      <c r="M49" s="15">
        <v>855</v>
      </c>
      <c r="N49" s="15">
        <f t="shared" si="2"/>
        <v>893.33333333333337</v>
      </c>
      <c r="O49" s="15">
        <v>50493</v>
      </c>
      <c r="P49" s="15">
        <f t="shared" si="4"/>
        <v>8927</v>
      </c>
      <c r="Q49" s="15">
        <f t="shared" si="3"/>
        <v>893.33333333333337</v>
      </c>
    </row>
    <row r="50" spans="1:17" ht="22.5" customHeight="1" x14ac:dyDescent="0.3">
      <c r="A50" s="16" t="s">
        <v>55</v>
      </c>
      <c r="B50" s="19">
        <f>'[1]миграция май'!P139</f>
        <v>6303</v>
      </c>
      <c r="C50" s="19">
        <f>'[1]миграция май'!P141</f>
        <v>5298.9490718705374</v>
      </c>
      <c r="D50" s="17">
        <f>'[1]миграция май'!R139</f>
        <v>2422</v>
      </c>
      <c r="E50" s="17">
        <f t="shared" si="0"/>
        <v>38.426146279549421</v>
      </c>
      <c r="F50" s="17">
        <f>'[1]миграция май'!S139</f>
        <v>3881</v>
      </c>
      <c r="G50" s="17">
        <f t="shared" si="1"/>
        <v>61.573853720450579</v>
      </c>
      <c r="H50" s="18">
        <v>348</v>
      </c>
      <c r="I50" s="3" t="e">
        <f>D50+#REF!</f>
        <v>#REF!</v>
      </c>
      <c r="J50" s="3">
        <v>4031</v>
      </c>
      <c r="K50" s="3" t="e">
        <f>#REF!-J50</f>
        <v>#REF!</v>
      </c>
      <c r="L50" s="3">
        <v>8023</v>
      </c>
      <c r="M50" s="3">
        <v>159</v>
      </c>
      <c r="N50" s="3">
        <f t="shared" si="2"/>
        <v>309.33333333333331</v>
      </c>
      <c r="O50" s="3">
        <v>11588</v>
      </c>
      <c r="P50" s="3">
        <f t="shared" si="4"/>
        <v>-5285</v>
      </c>
      <c r="Q50" s="3">
        <f t="shared" si="3"/>
        <v>309.33333333333331</v>
      </c>
    </row>
    <row r="51" spans="1:17" ht="22.5" customHeight="1" x14ac:dyDescent="0.3">
      <c r="A51" s="16" t="s">
        <v>56</v>
      </c>
      <c r="B51" s="19">
        <f>'[1]миграция май'!P142</f>
        <v>2523</v>
      </c>
      <c r="C51" s="19">
        <f>'[1]миграция май'!P144</f>
        <v>5506.5184304399527</v>
      </c>
      <c r="D51" s="17">
        <f>'[1]миграция май'!R142</f>
        <v>1088</v>
      </c>
      <c r="E51" s="17">
        <f t="shared" si="0"/>
        <v>43.12326595323028</v>
      </c>
      <c r="F51" s="17">
        <f>'[1]миграция май'!S142</f>
        <v>1435</v>
      </c>
      <c r="G51" s="17">
        <f t="shared" si="1"/>
        <v>56.87673404676972</v>
      </c>
      <c r="H51" s="18">
        <v>425</v>
      </c>
      <c r="I51" s="3" t="e">
        <f>D51+#REF!</f>
        <v>#REF!</v>
      </c>
      <c r="J51" s="3">
        <v>4232</v>
      </c>
      <c r="K51" s="3" t="e">
        <f>#REF!-J51</f>
        <v>#REF!</v>
      </c>
      <c r="L51" s="3">
        <v>14750</v>
      </c>
      <c r="M51" s="3">
        <v>275</v>
      </c>
      <c r="N51" s="3">
        <f t="shared" si="2"/>
        <v>377.77777777777777</v>
      </c>
      <c r="O51" s="3">
        <v>18065</v>
      </c>
      <c r="P51" s="3">
        <f t="shared" si="4"/>
        <v>-15542</v>
      </c>
      <c r="Q51" s="3">
        <f t="shared" si="3"/>
        <v>377.77777777777777</v>
      </c>
    </row>
    <row r="52" spans="1:17" ht="22.5" customHeight="1" x14ac:dyDescent="0.3">
      <c r="A52" s="16" t="s">
        <v>57</v>
      </c>
      <c r="B52" s="19">
        <f>'[1]миграция май'!P145</f>
        <v>13095</v>
      </c>
      <c r="C52" s="19">
        <f>'[1]миграция май'!P147</f>
        <v>5172.9825124093168</v>
      </c>
      <c r="D52" s="17">
        <f>'[1]миграция май'!R145</f>
        <v>5959</v>
      </c>
      <c r="E52" s="17">
        <f t="shared" si="0"/>
        <v>45.505918289423441</v>
      </c>
      <c r="F52" s="17">
        <f>'[1]миграция май'!S145</f>
        <v>7136</v>
      </c>
      <c r="G52" s="17">
        <f t="shared" si="1"/>
        <v>54.494081710576559</v>
      </c>
      <c r="H52" s="18"/>
      <c r="I52" s="3" t="e">
        <f>D52+#REF!</f>
        <v>#REF!</v>
      </c>
      <c r="J52" s="3">
        <v>4289</v>
      </c>
      <c r="K52" s="3" t="e">
        <f>#REF!-J52</f>
        <v>#REF!</v>
      </c>
      <c r="L52" s="3">
        <v>2790</v>
      </c>
      <c r="N52" s="3">
        <f t="shared" si="2"/>
        <v>0</v>
      </c>
      <c r="O52" s="3">
        <v>5406</v>
      </c>
      <c r="P52" s="3">
        <f t="shared" si="4"/>
        <v>7689</v>
      </c>
      <c r="Q52" s="3">
        <f t="shared" si="3"/>
        <v>0</v>
      </c>
    </row>
    <row r="53" spans="1:17" ht="22.5" customHeight="1" x14ac:dyDescent="0.3">
      <c r="A53" s="16" t="s">
        <v>58</v>
      </c>
      <c r="B53" s="19">
        <f>'[1]миграция май'!P148</f>
        <v>21447</v>
      </c>
      <c r="C53" s="19">
        <f>'[1]миграция май'!P150</f>
        <v>5376.7125472094003</v>
      </c>
      <c r="D53" s="17">
        <f>'[1]миграция май'!R148</f>
        <v>13175</v>
      </c>
      <c r="E53" s="17">
        <f t="shared" si="0"/>
        <v>61.430503100666755</v>
      </c>
      <c r="F53" s="17">
        <f>'[1]миграция май'!S148</f>
        <v>8272</v>
      </c>
      <c r="G53" s="17">
        <f t="shared" si="1"/>
        <v>38.569496899333238</v>
      </c>
      <c r="H53" s="18">
        <v>147</v>
      </c>
      <c r="I53" s="3" t="e">
        <f>D53+#REF!</f>
        <v>#REF!</v>
      </c>
      <c r="J53" s="3">
        <v>3928</v>
      </c>
      <c r="K53" s="3" t="e">
        <f>#REF!-J53</f>
        <v>#REF!</v>
      </c>
      <c r="L53" s="3">
        <v>10441</v>
      </c>
      <c r="M53" s="3">
        <v>377</v>
      </c>
      <c r="N53" s="3">
        <f t="shared" si="2"/>
        <v>130.66666666666666</v>
      </c>
      <c r="O53" s="3">
        <v>13138</v>
      </c>
      <c r="P53" s="3">
        <f t="shared" si="4"/>
        <v>8309</v>
      </c>
      <c r="Q53" s="3">
        <f t="shared" si="3"/>
        <v>130.66666666666666</v>
      </c>
    </row>
    <row r="54" spans="1:17" ht="22.5" customHeight="1" x14ac:dyDescent="0.3">
      <c r="A54" s="16" t="s">
        <v>59</v>
      </c>
      <c r="B54" s="19">
        <f>'[1]миграция май'!P151</f>
        <v>16052</v>
      </c>
      <c r="C54" s="19">
        <f>'[1]миграция май'!P153</f>
        <v>5026.0865312733613</v>
      </c>
      <c r="D54" s="17">
        <f>'[1]миграция май'!R151</f>
        <v>10419</v>
      </c>
      <c r="E54" s="17">
        <f t="shared" si="0"/>
        <v>64.907799651133814</v>
      </c>
      <c r="F54" s="17">
        <f>'[1]миграция май'!S151</f>
        <v>5633</v>
      </c>
      <c r="G54" s="17">
        <f t="shared" si="1"/>
        <v>35.092200348866186</v>
      </c>
      <c r="H54" s="18">
        <v>85</v>
      </c>
      <c r="I54" s="3" t="e">
        <f>D54+#REF!</f>
        <v>#REF!</v>
      </c>
      <c r="J54" s="3">
        <v>4369</v>
      </c>
      <c r="K54" s="3" t="e">
        <f>#REF!-J54</f>
        <v>#REF!</v>
      </c>
      <c r="L54" s="3">
        <v>1032</v>
      </c>
      <c r="M54" s="3">
        <v>44</v>
      </c>
      <c r="N54" s="3">
        <f t="shared" si="2"/>
        <v>75.555555555555557</v>
      </c>
      <c r="O54" s="3">
        <v>2296</v>
      </c>
      <c r="P54" s="3">
        <f t="shared" si="4"/>
        <v>13756</v>
      </c>
      <c r="Q54" s="3">
        <f t="shared" si="3"/>
        <v>75.555555555555557</v>
      </c>
    </row>
    <row r="55" spans="1:17" s="15" customFormat="1" ht="22.5" customHeight="1" x14ac:dyDescent="0.3">
      <c r="A55" s="13" t="s">
        <v>60</v>
      </c>
      <c r="B55" s="13">
        <f>SUM(B56:B67)</f>
        <v>124841</v>
      </c>
      <c r="C55" s="13">
        <f>'[1]миграция май'!P156</f>
        <v>5287.1254796100638</v>
      </c>
      <c r="D55" s="13">
        <f>SUM(D56:D67)</f>
        <v>43988</v>
      </c>
      <c r="E55" s="13">
        <f t="shared" si="0"/>
        <v>35.2352191988209</v>
      </c>
      <c r="F55" s="13">
        <f>SUM(F56:F67)</f>
        <v>80853</v>
      </c>
      <c r="G55" s="13">
        <f t="shared" si="1"/>
        <v>64.7647808011791</v>
      </c>
      <c r="H55" s="14">
        <v>3533</v>
      </c>
      <c r="I55" s="15" t="e">
        <f>D55+#REF!</f>
        <v>#REF!</v>
      </c>
      <c r="J55" s="15">
        <v>4168</v>
      </c>
      <c r="K55" s="15" t="e">
        <f>#REF!-J55</f>
        <v>#REF!</v>
      </c>
      <c r="L55" s="15">
        <v>56351</v>
      </c>
      <c r="M55" s="15">
        <v>3244</v>
      </c>
      <c r="N55" s="15">
        <f t="shared" si="2"/>
        <v>3140.4444444444443</v>
      </c>
      <c r="O55" s="15">
        <v>107986</v>
      </c>
      <c r="P55" s="15">
        <f t="shared" si="4"/>
        <v>16855</v>
      </c>
      <c r="Q55" s="15">
        <f t="shared" si="3"/>
        <v>3140.4444444444443</v>
      </c>
    </row>
    <row r="56" spans="1:17" ht="22.5" customHeight="1" x14ac:dyDescent="0.3">
      <c r="A56" s="19" t="s">
        <v>61</v>
      </c>
      <c r="B56" s="19">
        <f>'[1]миграция май'!P157</f>
        <v>8327</v>
      </c>
      <c r="C56" s="19">
        <f>'[1]миграция май'!P159</f>
        <v>5587.6844001441095</v>
      </c>
      <c r="D56" s="17">
        <f>'[1]миграция май'!R157</f>
        <v>1733</v>
      </c>
      <c r="E56" s="17">
        <f t="shared" si="0"/>
        <v>20.811816980905487</v>
      </c>
      <c r="F56" s="17">
        <f>'[1]миграция май'!S157</f>
        <v>6594</v>
      </c>
      <c r="G56" s="17">
        <f t="shared" si="1"/>
        <v>79.18818301909451</v>
      </c>
      <c r="H56" s="18">
        <v>257</v>
      </c>
      <c r="I56" s="3" t="e">
        <f>D56+#REF!</f>
        <v>#REF!</v>
      </c>
      <c r="J56" s="3">
        <v>4406</v>
      </c>
      <c r="K56" s="3" t="e">
        <f>#REF!-J56</f>
        <v>#REF!</v>
      </c>
      <c r="L56" s="3">
        <v>2594</v>
      </c>
      <c r="M56" s="3">
        <v>220</v>
      </c>
      <c r="N56" s="3">
        <f t="shared" si="2"/>
        <v>228.44444444444446</v>
      </c>
      <c r="O56" s="3">
        <v>7427</v>
      </c>
      <c r="P56" s="3">
        <f t="shared" si="4"/>
        <v>900</v>
      </c>
      <c r="Q56" s="3">
        <f t="shared" si="3"/>
        <v>228.44444444444446</v>
      </c>
    </row>
    <row r="57" spans="1:17" ht="22.5" customHeight="1" x14ac:dyDescent="0.3">
      <c r="A57" s="19" t="s">
        <v>62</v>
      </c>
      <c r="B57" s="19">
        <f>'[1]миграция май'!P160</f>
        <v>4225</v>
      </c>
      <c r="C57" s="19">
        <f>'[1]миграция май'!P162</f>
        <v>5539.500828402367</v>
      </c>
      <c r="D57" s="17">
        <f>'[1]миграция май'!R160</f>
        <v>1039</v>
      </c>
      <c r="E57" s="17">
        <f t="shared" si="0"/>
        <v>24.591715976331361</v>
      </c>
      <c r="F57" s="17">
        <f>'[1]миграция май'!S160</f>
        <v>3186</v>
      </c>
      <c r="G57" s="17">
        <f t="shared" si="1"/>
        <v>75.408284023668642</v>
      </c>
      <c r="H57" s="18">
        <v>144</v>
      </c>
      <c r="I57" s="3" t="e">
        <f>D57+#REF!</f>
        <v>#REF!</v>
      </c>
      <c r="J57" s="3">
        <v>4676</v>
      </c>
      <c r="K57" s="3" t="e">
        <f>#REF!-J57</f>
        <v>#REF!</v>
      </c>
      <c r="L57" s="3">
        <v>731</v>
      </c>
      <c r="M57" s="3">
        <v>141</v>
      </c>
      <c r="N57" s="3">
        <f t="shared" si="2"/>
        <v>128</v>
      </c>
      <c r="O57" s="3">
        <v>2550</v>
      </c>
      <c r="P57" s="3">
        <f t="shared" si="4"/>
        <v>1675</v>
      </c>
      <c r="Q57" s="3">
        <f t="shared" si="3"/>
        <v>128</v>
      </c>
    </row>
    <row r="58" spans="1:17" ht="22.5" customHeight="1" x14ac:dyDescent="0.3">
      <c r="A58" s="19" t="s">
        <v>63</v>
      </c>
      <c r="B58" s="19">
        <f>'[1]миграция май'!P163</f>
        <v>2885</v>
      </c>
      <c r="C58" s="19">
        <f>'[1]миграция май'!P165</f>
        <v>6417.45129982669</v>
      </c>
      <c r="D58" s="17">
        <f>'[1]миграция май'!R163</f>
        <v>266</v>
      </c>
      <c r="E58" s="17">
        <f t="shared" si="0"/>
        <v>9.2201039861351823</v>
      </c>
      <c r="F58" s="17">
        <f>'[1]миграция май'!S163</f>
        <v>2619</v>
      </c>
      <c r="G58" s="17">
        <f t="shared" si="1"/>
        <v>90.779896013864814</v>
      </c>
      <c r="H58" s="18">
        <v>150</v>
      </c>
      <c r="I58" s="3" t="e">
        <f>D58+#REF!</f>
        <v>#REF!</v>
      </c>
      <c r="J58" s="3">
        <v>4304</v>
      </c>
      <c r="K58" s="3" t="e">
        <f>#REF!-J58</f>
        <v>#REF!</v>
      </c>
      <c r="L58" s="3">
        <v>1342</v>
      </c>
      <c r="M58" s="3">
        <v>32</v>
      </c>
      <c r="N58" s="3">
        <f t="shared" si="2"/>
        <v>133.33333333333334</v>
      </c>
      <c r="O58" s="3">
        <v>3648</v>
      </c>
      <c r="P58" s="3">
        <f t="shared" si="4"/>
        <v>-763</v>
      </c>
      <c r="Q58" s="3">
        <f t="shared" si="3"/>
        <v>133.33333333333334</v>
      </c>
    </row>
    <row r="59" spans="1:17" ht="22.5" customHeight="1" x14ac:dyDescent="0.3">
      <c r="A59" s="19" t="s">
        <v>64</v>
      </c>
      <c r="B59" s="19">
        <f>'[1]миграция май'!P166</f>
        <v>3125</v>
      </c>
      <c r="C59" s="19">
        <f>'[1]миграция май'!P168</f>
        <v>5790.89408</v>
      </c>
      <c r="D59" s="17">
        <f>'[1]миграция май'!R166</f>
        <v>1200</v>
      </c>
      <c r="E59" s="17">
        <f t="shared" si="0"/>
        <v>38.4</v>
      </c>
      <c r="F59" s="17">
        <f>'[1]миграция май'!S166</f>
        <v>1925</v>
      </c>
      <c r="G59" s="17">
        <f t="shared" si="1"/>
        <v>61.6</v>
      </c>
      <c r="H59" s="18">
        <v>27</v>
      </c>
      <c r="I59" s="3" t="e">
        <f>D59+#REF!</f>
        <v>#REF!</v>
      </c>
      <c r="J59" s="3">
        <v>4469</v>
      </c>
      <c r="K59" s="3" t="e">
        <f>#REF!-J59</f>
        <v>#REF!</v>
      </c>
      <c r="L59" s="3">
        <v>1614</v>
      </c>
      <c r="M59" s="3">
        <v>39</v>
      </c>
      <c r="N59" s="3">
        <f t="shared" si="2"/>
        <v>24</v>
      </c>
      <c r="O59" s="3">
        <v>2738</v>
      </c>
      <c r="P59" s="3">
        <f t="shared" si="4"/>
        <v>387</v>
      </c>
      <c r="Q59" s="3">
        <f t="shared" si="3"/>
        <v>24</v>
      </c>
    </row>
    <row r="60" spans="1:17" ht="22.5" customHeight="1" x14ac:dyDescent="0.3">
      <c r="A60" s="19" t="s">
        <v>65</v>
      </c>
      <c r="B60" s="19">
        <f>'[1]миграция май'!P169</f>
        <v>11803</v>
      </c>
      <c r="C60" s="19">
        <f>'[1]миграция май'!P171</f>
        <v>5047.8853681267474</v>
      </c>
      <c r="D60" s="17">
        <f>'[1]миграция май'!R169</f>
        <v>5559</v>
      </c>
      <c r="E60" s="17">
        <f>D60/B60*100</f>
        <v>47.098195374057447</v>
      </c>
      <c r="F60" s="17">
        <f>'[1]миграция май'!S169</f>
        <v>6244</v>
      </c>
      <c r="G60" s="17">
        <f t="shared" si="1"/>
        <v>52.90180462594256</v>
      </c>
      <c r="H60" s="18">
        <v>735</v>
      </c>
      <c r="I60" s="3" t="e">
        <f>D60+#REF!</f>
        <v>#REF!</v>
      </c>
      <c r="J60" s="3">
        <v>3963</v>
      </c>
      <c r="K60" s="3" t="e">
        <f>#REF!-J60</f>
        <v>#REF!</v>
      </c>
      <c r="L60" s="3">
        <v>7034</v>
      </c>
      <c r="M60" s="3">
        <v>236</v>
      </c>
      <c r="N60" s="3">
        <f t="shared" si="2"/>
        <v>653.33333333333337</v>
      </c>
      <c r="O60" s="3">
        <v>10240</v>
      </c>
      <c r="P60" s="3">
        <f t="shared" si="4"/>
        <v>1563</v>
      </c>
      <c r="Q60" s="3">
        <f t="shared" si="3"/>
        <v>653.33333333333337</v>
      </c>
    </row>
    <row r="61" spans="1:17" ht="22.5" customHeight="1" x14ac:dyDescent="0.3">
      <c r="A61" s="19" t="s">
        <v>66</v>
      </c>
      <c r="B61" s="19">
        <f>'[1]миграция май'!P172</f>
        <v>15306</v>
      </c>
      <c r="C61" s="19">
        <f>'[1]миграция май'!P174</f>
        <v>5266.4796158369263</v>
      </c>
      <c r="D61" s="17">
        <f>'[1]миграция май'!R172</f>
        <v>7790</v>
      </c>
      <c r="E61" s="17">
        <f t="shared" si="0"/>
        <v>50.895073827257285</v>
      </c>
      <c r="F61" s="17">
        <f>'[1]миграция май'!S172</f>
        <v>7516</v>
      </c>
      <c r="G61" s="17">
        <f t="shared" si="1"/>
        <v>49.104926172742715</v>
      </c>
      <c r="H61" s="18"/>
      <c r="I61" s="3" t="e">
        <f>D61+#REF!</f>
        <v>#REF!</v>
      </c>
      <c r="J61" s="3">
        <v>4371</v>
      </c>
      <c r="K61" s="3" t="e">
        <f>#REF!-J61</f>
        <v>#REF!</v>
      </c>
      <c r="L61" s="3">
        <v>10305</v>
      </c>
      <c r="N61" s="3">
        <f t="shared" si="2"/>
        <v>0</v>
      </c>
      <c r="O61" s="3">
        <v>13884</v>
      </c>
      <c r="P61" s="3">
        <f t="shared" si="4"/>
        <v>1422</v>
      </c>
      <c r="Q61" s="3">
        <f t="shared" si="3"/>
        <v>0</v>
      </c>
    </row>
    <row r="62" spans="1:17" ht="22.5" customHeight="1" x14ac:dyDescent="0.3">
      <c r="A62" s="19" t="s">
        <v>67</v>
      </c>
      <c r="B62" s="19">
        <f>'[1]миграция май'!P175</f>
        <v>15911</v>
      </c>
      <c r="C62" s="19">
        <f>'[1]миграция май'!P177</f>
        <v>5079.1563069574504</v>
      </c>
      <c r="D62" s="17">
        <f>'[1]миграция май'!R175</f>
        <v>5827</v>
      </c>
      <c r="E62" s="17">
        <f t="shared" si="0"/>
        <v>36.622462447363461</v>
      </c>
      <c r="F62" s="17">
        <f>'[1]миграция май'!S175</f>
        <v>10084</v>
      </c>
      <c r="G62" s="17">
        <f t="shared" si="1"/>
        <v>63.377537552636539</v>
      </c>
      <c r="H62" s="18">
        <v>866</v>
      </c>
      <c r="I62" s="3" t="e">
        <f>D62+#REF!</f>
        <v>#REF!</v>
      </c>
      <c r="J62" s="3">
        <v>4093</v>
      </c>
      <c r="K62" s="3" t="e">
        <f>#REF!-J62</f>
        <v>#REF!</v>
      </c>
      <c r="L62" s="3">
        <v>7662</v>
      </c>
      <c r="M62" s="3">
        <v>503</v>
      </c>
      <c r="N62" s="3">
        <f t="shared" si="2"/>
        <v>769.77777777777783</v>
      </c>
      <c r="O62" s="3">
        <v>13797</v>
      </c>
      <c r="P62" s="3">
        <f t="shared" si="4"/>
        <v>2114</v>
      </c>
      <c r="Q62" s="3">
        <f t="shared" si="3"/>
        <v>769.77777777777783</v>
      </c>
    </row>
    <row r="63" spans="1:17" ht="22.5" customHeight="1" x14ac:dyDescent="0.3">
      <c r="A63" s="19" t="s">
        <v>68</v>
      </c>
      <c r="B63" s="19">
        <f>'[1]миграция май'!P178</f>
        <v>14702</v>
      </c>
      <c r="C63" s="19">
        <f>'[1]миграция май'!P180</f>
        <v>5171.1722214664669</v>
      </c>
      <c r="D63" s="17">
        <f>'[1]миграция май'!R178</f>
        <v>4267</v>
      </c>
      <c r="E63" s="17">
        <f t="shared" si="0"/>
        <v>29.023262141205279</v>
      </c>
      <c r="F63" s="17">
        <f>'[1]миграция май'!S178</f>
        <v>10435</v>
      </c>
      <c r="G63" s="17">
        <f t="shared" si="1"/>
        <v>70.976737858794721</v>
      </c>
      <c r="H63" s="18">
        <v>551</v>
      </c>
      <c r="I63" s="3" t="e">
        <f>D63+#REF!</f>
        <v>#REF!</v>
      </c>
      <c r="J63" s="3">
        <v>4077</v>
      </c>
      <c r="K63" s="3" t="e">
        <f>#REF!-J63</f>
        <v>#REF!</v>
      </c>
      <c r="L63" s="3">
        <v>5316</v>
      </c>
      <c r="M63" s="3">
        <v>539</v>
      </c>
      <c r="N63" s="3">
        <f t="shared" si="2"/>
        <v>489.77777777777777</v>
      </c>
      <c r="O63" s="3">
        <v>12454</v>
      </c>
      <c r="P63" s="3">
        <f t="shared" si="4"/>
        <v>2248</v>
      </c>
      <c r="Q63" s="3">
        <f t="shared" si="3"/>
        <v>489.77777777777777</v>
      </c>
    </row>
    <row r="64" spans="1:17" ht="22.5" customHeight="1" x14ac:dyDescent="0.3">
      <c r="A64" s="19" t="s">
        <v>69</v>
      </c>
      <c r="B64" s="19">
        <f>'[1]миграция май'!P181</f>
        <v>3431</v>
      </c>
      <c r="C64" s="19">
        <f>'[1]миграция май'!P183</f>
        <v>5514.4118332847565</v>
      </c>
      <c r="D64" s="17">
        <f>'[1]миграция май'!R181</f>
        <v>1093</v>
      </c>
      <c r="E64" s="17">
        <f t="shared" si="0"/>
        <v>31.856601573885161</v>
      </c>
      <c r="F64" s="17">
        <f>'[1]миграция май'!S181</f>
        <v>2338</v>
      </c>
      <c r="G64" s="17">
        <f t="shared" si="1"/>
        <v>68.143398426114828</v>
      </c>
      <c r="H64" s="18">
        <v>372</v>
      </c>
      <c r="I64" s="3" t="e">
        <f>D64+#REF!</f>
        <v>#REF!</v>
      </c>
      <c r="J64" s="3">
        <v>4020</v>
      </c>
      <c r="K64" s="3" t="e">
        <f>#REF!-J64</f>
        <v>#REF!</v>
      </c>
      <c r="L64" s="3">
        <v>6247</v>
      </c>
      <c r="M64" s="3">
        <v>472</v>
      </c>
      <c r="N64" s="3">
        <f t="shared" si="2"/>
        <v>330.66666666666669</v>
      </c>
      <c r="O64" s="3">
        <v>10958</v>
      </c>
      <c r="P64" s="3">
        <f t="shared" si="4"/>
        <v>-7527</v>
      </c>
      <c r="Q64" s="3">
        <f t="shared" si="3"/>
        <v>330.66666666666669</v>
      </c>
    </row>
    <row r="65" spans="1:17" ht="22.5" customHeight="1" x14ac:dyDescent="0.3">
      <c r="A65" s="19" t="s">
        <v>70</v>
      </c>
      <c r="B65" s="19">
        <f>'[1]миграция май'!P184</f>
        <v>12092</v>
      </c>
      <c r="C65" s="19">
        <f>'[1]миграция май'!P186</f>
        <v>5147.9372312272581</v>
      </c>
      <c r="D65" s="17">
        <f>'[1]миграция май'!R184</f>
        <v>4406</v>
      </c>
      <c r="E65" s="17">
        <f t="shared" si="0"/>
        <v>36.437313926563014</v>
      </c>
      <c r="F65" s="17">
        <f>'[1]миграция май'!S184</f>
        <v>7686</v>
      </c>
      <c r="G65" s="17">
        <f t="shared" si="1"/>
        <v>63.562686073436979</v>
      </c>
      <c r="H65" s="18">
        <v>142</v>
      </c>
      <c r="I65" s="3" t="e">
        <f>D65+#REF!</f>
        <v>#REF!</v>
      </c>
      <c r="J65" s="3">
        <v>4080</v>
      </c>
      <c r="K65" s="3" t="e">
        <f>#REF!-J65</f>
        <v>#REF!</v>
      </c>
      <c r="L65" s="3">
        <v>11105</v>
      </c>
      <c r="M65" s="3">
        <v>661</v>
      </c>
      <c r="N65" s="3">
        <f t="shared" si="2"/>
        <v>126.22222222222223</v>
      </c>
      <c r="O65" s="3">
        <v>24542</v>
      </c>
      <c r="P65" s="3">
        <f t="shared" si="4"/>
        <v>-12450</v>
      </c>
      <c r="Q65" s="3">
        <f t="shared" si="3"/>
        <v>126.22222222222223</v>
      </c>
    </row>
    <row r="66" spans="1:17" ht="22.5" customHeight="1" x14ac:dyDescent="0.3">
      <c r="A66" s="19" t="s">
        <v>71</v>
      </c>
      <c r="B66" s="19">
        <f>'[1]миграция май'!P187</f>
        <v>29844</v>
      </c>
      <c r="C66" s="19">
        <f>'[1]миграция май'!P189</f>
        <v>5261.3916700174241</v>
      </c>
      <c r="D66" s="17">
        <f>'[1]миграция май'!R187</f>
        <v>9200</v>
      </c>
      <c r="E66" s="17">
        <f t="shared" si="0"/>
        <v>30.826966894518158</v>
      </c>
      <c r="F66" s="17">
        <f>'[1]миграция май'!S187</f>
        <v>20644</v>
      </c>
      <c r="G66" s="17">
        <f t="shared" si="1"/>
        <v>69.173033105481835</v>
      </c>
      <c r="H66" s="18"/>
      <c r="I66" s="3" t="e">
        <f>D66+#REF!</f>
        <v>#REF!</v>
      </c>
      <c r="J66" s="3">
        <v>4291</v>
      </c>
      <c r="K66" s="3" t="e">
        <f>#REF!-J66</f>
        <v>#REF!</v>
      </c>
      <c r="L66" s="3">
        <v>968</v>
      </c>
      <c r="M66" s="3">
        <v>178</v>
      </c>
      <c r="N66" s="3">
        <f t="shared" si="2"/>
        <v>0</v>
      </c>
      <c r="O66" s="3">
        <v>2766</v>
      </c>
      <c r="P66" s="3">
        <f t="shared" si="4"/>
        <v>27078</v>
      </c>
      <c r="Q66" s="3">
        <f t="shared" si="3"/>
        <v>0</v>
      </c>
    </row>
    <row r="67" spans="1:17" ht="22.5" customHeight="1" x14ac:dyDescent="0.3">
      <c r="A67" s="19" t="s">
        <v>72</v>
      </c>
      <c r="B67" s="19">
        <f>'[1]миграция май'!P190</f>
        <v>3190</v>
      </c>
      <c r="C67" s="19">
        <f>'[1]миграция май'!P192</f>
        <v>5732.4034482758625</v>
      </c>
      <c r="D67" s="17">
        <f>'[1]миграция май'!R190</f>
        <v>1608</v>
      </c>
      <c r="E67" s="17">
        <f t="shared" si="0"/>
        <v>50.407523510971785</v>
      </c>
      <c r="F67" s="17">
        <f>'[1]миграция май'!S190</f>
        <v>1582</v>
      </c>
      <c r="G67" s="17">
        <f t="shared" si="1"/>
        <v>49.592476489028215</v>
      </c>
      <c r="H67" s="18">
        <v>289</v>
      </c>
      <c r="I67" s="3" t="e">
        <f>D67+#REF!</f>
        <v>#REF!</v>
      </c>
      <c r="J67" s="3">
        <v>4342</v>
      </c>
      <c r="K67" s="3" t="e">
        <f>#REF!-J67</f>
        <v>#REF!</v>
      </c>
      <c r="L67" s="3">
        <v>1433</v>
      </c>
      <c r="M67" s="3">
        <v>223</v>
      </c>
      <c r="N67" s="3">
        <f t="shared" si="2"/>
        <v>256.88888888888891</v>
      </c>
      <c r="O67" s="3">
        <v>2982</v>
      </c>
      <c r="P67" s="3">
        <f t="shared" si="4"/>
        <v>208</v>
      </c>
      <c r="Q67" s="3">
        <f t="shared" si="3"/>
        <v>256.88888888888891</v>
      </c>
    </row>
  </sheetData>
  <mergeCells count="8">
    <mergeCell ref="D4:E4"/>
    <mergeCell ref="F4:G4"/>
    <mergeCell ref="A1:G1"/>
    <mergeCell ref="A2:G2"/>
    <mergeCell ref="A3:A5"/>
    <mergeCell ref="B3:B5"/>
    <mergeCell ref="C3:C5"/>
    <mergeCell ref="D3:G3"/>
  </mergeCells>
  <printOptions horizontalCentered="1"/>
  <pageMargins left="0.35433070866141736" right="0.35433070866141736" top="0.35433070866141736" bottom="0.35433070866141736" header="0.39370078740157483" footer="0.51181102362204722"/>
  <pageSetup paperSize="9"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почта банк май</vt:lpstr>
      <vt:lpstr>'почта банк май'!Область_печати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Бектурсунова Чолпон</dc:creator>
  <cp:lastModifiedBy>Бектурсунова Чолпон</cp:lastModifiedBy>
  <dcterms:created xsi:type="dcterms:W3CDTF">2023-12-25T07:53:37Z</dcterms:created>
  <dcterms:modified xsi:type="dcterms:W3CDTF">2023-12-25T07:53:55Z</dcterms:modified>
</cp:coreProperties>
</file>