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Projects\open data\data sets\Минфин\OneDrive-2020-01-08 (1)\35\"/>
    </mc:Choice>
  </mc:AlternateContent>
  <xr:revisionPtr revIDLastSave="0" documentId="13_ncr:1_{73F30CD2-D068-4D25-B8DC-DE6A5BF47C8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4" i="1" l="1"/>
  <c r="C344" i="1"/>
  <c r="D336" i="1"/>
  <c r="C336" i="1"/>
  <c r="C270" i="1" s="1"/>
  <c r="C238" i="1" s="1"/>
  <c r="C210" i="1" s="1"/>
  <c r="E270" i="1"/>
  <c r="E238" i="1" s="1"/>
  <c r="E210" i="1" s="1"/>
  <c r="D270" i="1"/>
  <c r="D238" i="1" s="1"/>
  <c r="D210" i="1" s="1"/>
  <c r="D211" i="1"/>
  <c r="C211" i="1"/>
  <c r="E206" i="1"/>
  <c r="E205" i="1"/>
  <c r="E204" i="1"/>
  <c r="D202" i="1"/>
  <c r="C202" i="1"/>
  <c r="D201" i="1"/>
  <c r="C201" i="1"/>
  <c r="D200" i="1"/>
  <c r="C200" i="1"/>
  <c r="D198" i="1"/>
  <c r="C198" i="1"/>
  <c r="D197" i="1"/>
  <c r="C197" i="1"/>
  <c r="D196" i="1"/>
  <c r="D195" i="1" s="1"/>
  <c r="D194" i="1" s="1"/>
  <c r="D2" i="1" s="1"/>
  <c r="D377" i="1" s="1"/>
  <c r="C196" i="1"/>
  <c r="C195" i="1"/>
  <c r="C194" i="1" s="1"/>
  <c r="C2" i="1" s="1"/>
  <c r="C377" i="1" s="1"/>
  <c r="E194" i="1"/>
  <c r="E4" i="1"/>
  <c r="D4" i="1"/>
  <c r="C4" i="1"/>
  <c r="E2" i="1" l="1"/>
  <c r="E377" i="1" s="1"/>
</calcChain>
</file>

<file path=xl/sharedStrings.xml><?xml version="1.0" encoding="utf-8"?>
<sst xmlns="http://schemas.openxmlformats.org/spreadsheetml/2006/main" count="984" uniqueCount="671">
  <si>
    <t>Наименование показателей</t>
  </si>
  <si>
    <t>Государственный бюджет</t>
  </si>
  <si>
    <t>Республиканский бюджет</t>
  </si>
  <si>
    <t>Местный бюджет</t>
  </si>
  <si>
    <t>Доходы</t>
  </si>
  <si>
    <t>1</t>
  </si>
  <si>
    <t>Налоговые доходы</t>
  </si>
  <si>
    <t>11</t>
  </si>
  <si>
    <t>в т,ч, ГНС</t>
  </si>
  <si>
    <t>в т,ч, ГТС</t>
  </si>
  <si>
    <t>0</t>
  </si>
  <si>
    <t>Налоги на доходы и прибыль</t>
  </si>
  <si>
    <t>111</t>
  </si>
  <si>
    <t>1111</t>
  </si>
  <si>
    <t xml:space="preserve">Подоходный налог с физических лиц-резидентов Кыргызской Республики </t>
  </si>
  <si>
    <t>11111</t>
  </si>
  <si>
    <t>Подоходный налог, уплачиваемый налоговым агентом</t>
  </si>
  <si>
    <t>11111100</t>
  </si>
  <si>
    <t xml:space="preserve">Подоходный налог по единой налоговой декларации </t>
  </si>
  <si>
    <t>11111200</t>
  </si>
  <si>
    <t xml:space="preserve">Налог на доходы лиц-нерезидентов Кыргызской Республики </t>
  </si>
  <si>
    <t>11112</t>
  </si>
  <si>
    <t>11112100</t>
  </si>
  <si>
    <t>Налог на прибыль</t>
  </si>
  <si>
    <t>11113</t>
  </si>
  <si>
    <t xml:space="preserve">Налог на прибыль </t>
  </si>
  <si>
    <t>11113100</t>
  </si>
  <si>
    <t>Налог на проценты</t>
  </si>
  <si>
    <t>11113200</t>
  </si>
  <si>
    <t>Налог на доходы золотодобывающих компаний</t>
  </si>
  <si>
    <t>11113300</t>
  </si>
  <si>
    <t>Налоги по специальным режимам</t>
  </si>
  <si>
    <t>1112</t>
  </si>
  <si>
    <t>Поступления по единому налогу</t>
  </si>
  <si>
    <t>11121</t>
  </si>
  <si>
    <t xml:space="preserve">Единый налог для субъектов малого предпринимательства </t>
  </si>
  <si>
    <t>11121100</t>
  </si>
  <si>
    <t>Налог на основе патента</t>
  </si>
  <si>
    <t>11122</t>
  </si>
  <si>
    <t>Налог на основе обязательного патента</t>
  </si>
  <si>
    <t>11122100</t>
  </si>
  <si>
    <t>Налог на основе добровольного патента</t>
  </si>
  <si>
    <t>11122200</t>
  </si>
  <si>
    <t>Налоги не распределяемые по категориям</t>
  </si>
  <si>
    <t>1113</t>
  </si>
  <si>
    <t>Налог на валовый доход Кумтор</t>
  </si>
  <si>
    <t>11131</t>
  </si>
  <si>
    <t>11131100</t>
  </si>
  <si>
    <t>Налоги на собственность</t>
  </si>
  <si>
    <t>113</t>
  </si>
  <si>
    <t xml:space="preserve">Налог на имущество </t>
  </si>
  <si>
    <t>1131</t>
  </si>
  <si>
    <t>Налог на недвижимое имущество</t>
  </si>
  <si>
    <t>11311</t>
  </si>
  <si>
    <t>Налог на недвижимое имущество не используемое для осуществления предпринимательской деятельности</t>
  </si>
  <si>
    <t>11311100</t>
  </si>
  <si>
    <t>Налог на недвижимое имущество используемое для осуществления предпринимательской деятельности 2 группы</t>
  </si>
  <si>
    <t>11311200</t>
  </si>
  <si>
    <t>Налог на недвижимое имущество используемое для осуществления предпринимательской деятельности 3 группы</t>
  </si>
  <si>
    <t>11311300</t>
  </si>
  <si>
    <t>Налог на движимое имущество</t>
  </si>
  <si>
    <t>11312</t>
  </si>
  <si>
    <t xml:space="preserve">Налог на  транспортные средства юридических лиц </t>
  </si>
  <si>
    <t>11312100</t>
  </si>
  <si>
    <t xml:space="preserve">Налог на транспортные средства физических лиц </t>
  </si>
  <si>
    <t>11312200</t>
  </si>
  <si>
    <t>Земельный налог</t>
  </si>
  <si>
    <t>1132</t>
  </si>
  <si>
    <t>11321</t>
  </si>
  <si>
    <t>Земельный налог за пользование приусадебными и садово - огородными земельными участками</t>
  </si>
  <si>
    <t>11321100</t>
  </si>
  <si>
    <t>Земельный налог за пользование сельскохозяйственными угодьями</t>
  </si>
  <si>
    <t>11321200</t>
  </si>
  <si>
    <t>Земельный налог за использование земель населенных пунктов и земель несельскохозяйственного назначения</t>
  </si>
  <si>
    <t>11321300</t>
  </si>
  <si>
    <t xml:space="preserve">Налоги на товары и услуги </t>
  </si>
  <si>
    <t>114</t>
  </si>
  <si>
    <t>Общие налоги на товары и услуги</t>
  </si>
  <si>
    <t>1141</t>
  </si>
  <si>
    <t>Налог на добавленную стоимость (НДС)</t>
  </si>
  <si>
    <t>11411</t>
  </si>
  <si>
    <t>НДС на товары и услуги, производимые на территории Кыргызской Республики</t>
  </si>
  <si>
    <t>11411100</t>
  </si>
  <si>
    <t>НДС на товары, ввозимые на территорию Кыргызской Республики до присоединения к ЕАЭС</t>
  </si>
  <si>
    <t>11411200</t>
  </si>
  <si>
    <t>НДС на товары, ввозимые на территорию Кыргызской Республики из государств-членов ЕАЭС</t>
  </si>
  <si>
    <t>11411300</t>
  </si>
  <si>
    <t>НДС на товары, ввозимые на территорию Кыргызской Республики из третьих стран</t>
  </si>
  <si>
    <t>11411400</t>
  </si>
  <si>
    <t>Налог с продаж</t>
  </si>
  <si>
    <t>11412</t>
  </si>
  <si>
    <t xml:space="preserve">Налог с продаж </t>
  </si>
  <si>
    <t>11412100</t>
  </si>
  <si>
    <t>Акцизный налог</t>
  </si>
  <si>
    <t>1142</t>
  </si>
  <si>
    <t xml:space="preserve">Акцизный налог на товары, производимые или реализуемые на территории КР </t>
  </si>
  <si>
    <t>11421</t>
  </si>
  <si>
    <t>Алкогольная продукция</t>
  </si>
  <si>
    <t>114211</t>
  </si>
  <si>
    <t>Спирт этиловый</t>
  </si>
  <si>
    <t>11421110</t>
  </si>
  <si>
    <t>Водка и ликероводочные изделия</t>
  </si>
  <si>
    <t>11421120</t>
  </si>
  <si>
    <t>Крепленые напитки, крепленные соки и бальзамы</t>
  </si>
  <si>
    <t>11421130</t>
  </si>
  <si>
    <t>Вина</t>
  </si>
  <si>
    <t>11421140</t>
  </si>
  <si>
    <t>Коньяки</t>
  </si>
  <si>
    <t>11421150</t>
  </si>
  <si>
    <t>Вино игристое, включая шампанское</t>
  </si>
  <si>
    <t>11421160</t>
  </si>
  <si>
    <t>Пиво расфасованное</t>
  </si>
  <si>
    <t>11421170</t>
  </si>
  <si>
    <t>Пиво нефасованное</t>
  </si>
  <si>
    <t>11421180</t>
  </si>
  <si>
    <t>Табачные изделия</t>
  </si>
  <si>
    <t>114212</t>
  </si>
  <si>
    <t>Табачные изделия с фильтром</t>
  </si>
  <si>
    <t>11421210</t>
  </si>
  <si>
    <t>Прочие изделия, содержащие табак, кроме табака ферментированного</t>
  </si>
  <si>
    <t>11421290</t>
  </si>
  <si>
    <t>Нефтепродукты</t>
  </si>
  <si>
    <t>114213</t>
  </si>
  <si>
    <t>Бензин, легкие и средние дистилляты и прочие бензины</t>
  </si>
  <si>
    <t>11421310</t>
  </si>
  <si>
    <t>Дизельное топливо</t>
  </si>
  <si>
    <t>11421330</t>
  </si>
  <si>
    <t>Мазут</t>
  </si>
  <si>
    <t>11421340</t>
  </si>
  <si>
    <t>Масла и газоконденсат</t>
  </si>
  <si>
    <t>11421350</t>
  </si>
  <si>
    <t>Нефть сырая и нефтепродукты сырые, полученные из битуминозных материалов</t>
  </si>
  <si>
    <t>11421360</t>
  </si>
  <si>
    <t>Прочие подакцизные товары</t>
  </si>
  <si>
    <t>114214</t>
  </si>
  <si>
    <t>11421490</t>
  </si>
  <si>
    <t>Акцизный налог на товары, ввозимые на территорию Кыргызской Республики  до присоединения к ЕАЭС</t>
  </si>
  <si>
    <t>11422000</t>
  </si>
  <si>
    <t>114221</t>
  </si>
  <si>
    <t xml:space="preserve">Спирт этиловый </t>
  </si>
  <si>
    <t>11422110</t>
  </si>
  <si>
    <t>11422140</t>
  </si>
  <si>
    <t>114222</t>
  </si>
  <si>
    <t>11422210</t>
  </si>
  <si>
    <t>Табачные изделия без фильтра</t>
  </si>
  <si>
    <t>11422220</t>
  </si>
  <si>
    <t>114224</t>
  </si>
  <si>
    <t>11422410</t>
  </si>
  <si>
    <t>Акцизный налог на товары, ввозимые на территорию Кыргызской Республики  от  государств-членов ЕАЭС</t>
  </si>
  <si>
    <t>11423000</t>
  </si>
  <si>
    <t>114231</t>
  </si>
  <si>
    <t>11423120</t>
  </si>
  <si>
    <t>11423140</t>
  </si>
  <si>
    <t>11423150</t>
  </si>
  <si>
    <t>11423160</t>
  </si>
  <si>
    <t>11423170</t>
  </si>
  <si>
    <t>11423180</t>
  </si>
  <si>
    <t>114232</t>
  </si>
  <si>
    <t>11423210</t>
  </si>
  <si>
    <t>114233</t>
  </si>
  <si>
    <t>11423310</t>
  </si>
  <si>
    <t>11423330</t>
  </si>
  <si>
    <t>11423340</t>
  </si>
  <si>
    <t>11423350</t>
  </si>
  <si>
    <t>114234</t>
  </si>
  <si>
    <t>11423490</t>
  </si>
  <si>
    <t>Акцизный налог на товары, ввозимые на территорию Кыргызской Республики из третьих стран</t>
  </si>
  <si>
    <t>11424000</t>
  </si>
  <si>
    <t>114241</t>
  </si>
  <si>
    <t>11424120</t>
  </si>
  <si>
    <t>Крепленные напитки, крепленные соки и бальзамы</t>
  </si>
  <si>
    <t>11424130</t>
  </si>
  <si>
    <t>11424140</t>
  </si>
  <si>
    <t>11424150</t>
  </si>
  <si>
    <t>11424160</t>
  </si>
  <si>
    <t>11424170</t>
  </si>
  <si>
    <t>11424180</t>
  </si>
  <si>
    <t>Виноматериалы</t>
  </si>
  <si>
    <t>11424190</t>
  </si>
  <si>
    <t>114242</t>
  </si>
  <si>
    <t>11424210</t>
  </si>
  <si>
    <t>11424220</t>
  </si>
  <si>
    <t>Сигары и сигариллы</t>
  </si>
  <si>
    <t>11424230</t>
  </si>
  <si>
    <t>11424290</t>
  </si>
  <si>
    <t>114243</t>
  </si>
  <si>
    <t>11424310</t>
  </si>
  <si>
    <t>11424330</t>
  </si>
  <si>
    <t>11424340</t>
  </si>
  <si>
    <t>11424350</t>
  </si>
  <si>
    <t>114244</t>
  </si>
  <si>
    <t>11424410</t>
  </si>
  <si>
    <t>Налоги за пользование недрами</t>
  </si>
  <si>
    <t>1146</t>
  </si>
  <si>
    <t xml:space="preserve">Бонусы </t>
  </si>
  <si>
    <t>11461000</t>
  </si>
  <si>
    <t>Горючие полезные ископаемые</t>
  </si>
  <si>
    <t>114611</t>
  </si>
  <si>
    <t>Нефть</t>
  </si>
  <si>
    <t>11461110</t>
  </si>
  <si>
    <t>Уголь</t>
  </si>
  <si>
    <t>11461130</t>
  </si>
  <si>
    <t>Прочие горючие полезные ископаемые</t>
  </si>
  <si>
    <t>11461190</t>
  </si>
  <si>
    <t>Металлические полезные ископаемые</t>
  </si>
  <si>
    <t>114612</t>
  </si>
  <si>
    <t>Благородные металлы</t>
  </si>
  <si>
    <t>11461210</t>
  </si>
  <si>
    <t>Сурьма</t>
  </si>
  <si>
    <t>11461230</t>
  </si>
  <si>
    <t>Прочие металлы, не классифицированные выше</t>
  </si>
  <si>
    <t>11461290</t>
  </si>
  <si>
    <t>Неметаллические полезные ископаемые</t>
  </si>
  <si>
    <t>114613</t>
  </si>
  <si>
    <t xml:space="preserve">Облицовочные камни </t>
  </si>
  <si>
    <t>11461310</t>
  </si>
  <si>
    <t>Песок строительный</t>
  </si>
  <si>
    <t>11461320</t>
  </si>
  <si>
    <t>Гипс</t>
  </si>
  <si>
    <t>11461330</t>
  </si>
  <si>
    <t>Известняк, строительный камень</t>
  </si>
  <si>
    <t>11461340</t>
  </si>
  <si>
    <t>Прочие неметаллы, не классифицированные выше</t>
  </si>
  <si>
    <t>11461390</t>
  </si>
  <si>
    <t>Подземные воды</t>
  </si>
  <si>
    <t>114614</t>
  </si>
  <si>
    <t>Минеральные и пресные воды для розлива в качестве питьевой воды</t>
  </si>
  <si>
    <t>11461410</t>
  </si>
  <si>
    <t>Минеральные воды для бальнолечения</t>
  </si>
  <si>
    <t>11461420</t>
  </si>
  <si>
    <t>Воды питьевые и технические</t>
  </si>
  <si>
    <t>11461440</t>
  </si>
  <si>
    <t>Роялти</t>
  </si>
  <si>
    <t>11462000</t>
  </si>
  <si>
    <t>114621</t>
  </si>
  <si>
    <t>11462110</t>
  </si>
  <si>
    <t>11462130</t>
  </si>
  <si>
    <t>11462190</t>
  </si>
  <si>
    <t>114622</t>
  </si>
  <si>
    <t>11462210</t>
  </si>
  <si>
    <t>Ртуть</t>
  </si>
  <si>
    <t>11462220</t>
  </si>
  <si>
    <t>11462230</t>
  </si>
  <si>
    <t>Олово, вольфрам</t>
  </si>
  <si>
    <t>11462240</t>
  </si>
  <si>
    <t>11462290</t>
  </si>
  <si>
    <t>114623</t>
  </si>
  <si>
    <t>11462310</t>
  </si>
  <si>
    <t>11462320</t>
  </si>
  <si>
    <t>11462330</t>
  </si>
  <si>
    <t>11462340</t>
  </si>
  <si>
    <t>Цветные камни (самоцветы)</t>
  </si>
  <si>
    <t>11462350</t>
  </si>
  <si>
    <t>11462390</t>
  </si>
  <si>
    <t>114624</t>
  </si>
  <si>
    <t>11462410</t>
  </si>
  <si>
    <t>11462420</t>
  </si>
  <si>
    <t>Термальные воды для отопления</t>
  </si>
  <si>
    <t>11462430</t>
  </si>
  <si>
    <t>11462440</t>
  </si>
  <si>
    <t>Прочие подземные воды</t>
  </si>
  <si>
    <t>11462490</t>
  </si>
  <si>
    <t>Налоги на международную торговлю и внешние операции</t>
  </si>
  <si>
    <t>115</t>
  </si>
  <si>
    <t>Таможенные платежи</t>
  </si>
  <si>
    <t>1151</t>
  </si>
  <si>
    <t>Таможенные платежи с ввозимой продукции</t>
  </si>
  <si>
    <t>11511</t>
  </si>
  <si>
    <t>Ввозные таможенные пошлины, подлежащие уплате до присоединения Кыргызской Республики к ЕАЭС</t>
  </si>
  <si>
    <t>11511100</t>
  </si>
  <si>
    <t>Таможенный платеж по единым ставкам таможенных пошлин, налогов</t>
  </si>
  <si>
    <t>11511500</t>
  </si>
  <si>
    <t>Совокупный таможенный платеж</t>
  </si>
  <si>
    <t>11511600</t>
  </si>
  <si>
    <t>Таможенные платежи с вывозимой продукции</t>
  </si>
  <si>
    <t>11512</t>
  </si>
  <si>
    <t xml:space="preserve">Экспортная таможенная пошлина </t>
  </si>
  <si>
    <t>11512100</t>
  </si>
  <si>
    <t>Таможенные сборы</t>
  </si>
  <si>
    <t>11513</t>
  </si>
  <si>
    <t>Сборы с иностранных автоперевозчиков</t>
  </si>
  <si>
    <t>11513100</t>
  </si>
  <si>
    <t>Сборы за таможенное оформление</t>
  </si>
  <si>
    <t>11513200</t>
  </si>
  <si>
    <t>Распределенные  ввозные таможенные пошлины, перечисленные на счета в иностранной валюте других государств-членов ЕАЭС</t>
  </si>
  <si>
    <t>11516</t>
  </si>
  <si>
    <t>Распределенные  ввозные таможенные пошлины, перечисленные на счет Кыргызской Республики</t>
  </si>
  <si>
    <t>11516500</t>
  </si>
  <si>
    <t>Специальные, антидемпинговые и компенсационные пошлины, перечисленные на счета в иностранной валюте в соответствии с Протоколом о применении специальных защитных, антидемпинговых и компенсационных мер по отношению к третьим странам,</t>
  </si>
  <si>
    <t>11517</t>
  </si>
  <si>
    <t>Специальные, антидемпинговые и компенсационные пошлины, перечисленные на счет Кыргызской Республики</t>
  </si>
  <si>
    <t>11517500</t>
  </si>
  <si>
    <t>Ввозные таможенные пошлины</t>
  </si>
  <si>
    <t>11520000</t>
  </si>
  <si>
    <t>Ввозные таможенные пошлины, поступающие от государств-членов в соответствии с Договором о присоединении к ЕАЭС</t>
  </si>
  <si>
    <t>11521</t>
  </si>
  <si>
    <t>Ввозные таможенные пошлины, поступающие от Республики Казахстан</t>
  </si>
  <si>
    <t>11521100</t>
  </si>
  <si>
    <t>Ввозные таможенные пошлины, поступающие от Республики Беларусь</t>
  </si>
  <si>
    <t>11521200</t>
  </si>
  <si>
    <t>Ввозные таможенные пошлины, поступающие от Российской Федерации</t>
  </si>
  <si>
    <t>11521300</t>
  </si>
  <si>
    <t>Ввозные таможенные пошлины, поступающие от Республики Армения</t>
  </si>
  <si>
    <t>11521400</t>
  </si>
  <si>
    <t>Специальные, антидемпинговые и компенсационные пошлины, уплаченные в ссответствии с соглашениями о применении специальных защитных, антидемпинговых и компенсационных мер по отношению к третьим странам</t>
  </si>
  <si>
    <t>11524</t>
  </si>
  <si>
    <t>Специальные, антидемпинговые и компенсационные пошлины, поступившие от Республики Казахстан</t>
  </si>
  <si>
    <t>11524100</t>
  </si>
  <si>
    <t>Специальные, антидемпинговые и компенсационные пошлины, поступившие от Республики Беларусь</t>
  </si>
  <si>
    <t>11524200</t>
  </si>
  <si>
    <t>Специальные, антидемпинговые и компенсационные пошлины, поступившие от Российской Федерации</t>
  </si>
  <si>
    <t>11524300</t>
  </si>
  <si>
    <t>Специальные, антидемпинговые и компенсационные пошлины, поступившие от Республики Армения</t>
  </si>
  <si>
    <t>11524400</t>
  </si>
  <si>
    <t>Прочие налоги и сборы</t>
  </si>
  <si>
    <t>116</t>
  </si>
  <si>
    <t>1161</t>
  </si>
  <si>
    <t>11611</t>
  </si>
  <si>
    <t>Прочие налоги и сборы республиканского бюджета</t>
  </si>
  <si>
    <t>11611100</t>
  </si>
  <si>
    <t>Прочие налоги и сборы местного бюджета</t>
  </si>
  <si>
    <t>11611200</t>
  </si>
  <si>
    <t>Полученные официальные трансферты</t>
  </si>
  <si>
    <t>13</t>
  </si>
  <si>
    <t>Трансферты из-за границы</t>
  </si>
  <si>
    <t>131</t>
  </si>
  <si>
    <t>Трансферты от правительств иностранных государств</t>
  </si>
  <si>
    <t>1311</t>
  </si>
  <si>
    <t>13111</t>
  </si>
  <si>
    <t>Текущие</t>
  </si>
  <si>
    <t>13111100</t>
  </si>
  <si>
    <t>в т.ч. Гранты в рамках ПГИ</t>
  </si>
  <si>
    <t>Трансферты от международных организаций</t>
  </si>
  <si>
    <t>1312</t>
  </si>
  <si>
    <t>13121</t>
  </si>
  <si>
    <t>13121100</t>
  </si>
  <si>
    <t>Трансферты сектора государственного управления</t>
  </si>
  <si>
    <t>133</t>
  </si>
  <si>
    <t>Трансферты местным бюджетам</t>
  </si>
  <si>
    <t>1332</t>
  </si>
  <si>
    <t>13321</t>
  </si>
  <si>
    <t>Выравнивающие трансферты</t>
  </si>
  <si>
    <t>13321100</t>
  </si>
  <si>
    <t>Целевые трансферты</t>
  </si>
  <si>
    <t>13321200</t>
  </si>
  <si>
    <t>Целевые трансферты между уровнями местного бюджета</t>
  </si>
  <si>
    <t>13321300</t>
  </si>
  <si>
    <t>Неналоговые доходы</t>
  </si>
  <si>
    <t>14</t>
  </si>
  <si>
    <t>в т.ч. Поступления по спец.средствам от бюдж.учреждений</t>
  </si>
  <si>
    <t>Доходы от собственности и проценты</t>
  </si>
  <si>
    <t>141</t>
  </si>
  <si>
    <t>Проценты</t>
  </si>
  <si>
    <t>1411</t>
  </si>
  <si>
    <t>Проценты по выданным бюджетным ссудам и кредитам</t>
  </si>
  <si>
    <t>14112</t>
  </si>
  <si>
    <t>14112100</t>
  </si>
  <si>
    <t>Дивиденды и прибыль</t>
  </si>
  <si>
    <t>1412</t>
  </si>
  <si>
    <t>Дивиденды</t>
  </si>
  <si>
    <t>14121</t>
  </si>
  <si>
    <t>Дивиденды, начисленные на государственный пакет акций</t>
  </si>
  <si>
    <t>14121100</t>
  </si>
  <si>
    <t>Прибыль</t>
  </si>
  <si>
    <t>14122</t>
  </si>
  <si>
    <t>Прибыль Национального банка Кыргызской Республики</t>
  </si>
  <si>
    <t>14122100</t>
  </si>
  <si>
    <t xml:space="preserve">Прибыль государственных предприятий </t>
  </si>
  <si>
    <t>14122200</t>
  </si>
  <si>
    <t>Арендная плата и плата за разработку и использование ресурсов</t>
  </si>
  <si>
    <t>1415</t>
  </si>
  <si>
    <t>Плата за право разведки,  разработки и /или использования месторождений полезных ископаемых или ископаемого топлива</t>
  </si>
  <si>
    <t>14151</t>
  </si>
  <si>
    <t>Плата за право разработки месторождений полезных ископаемых или ископаемого топлива</t>
  </si>
  <si>
    <t>14151100</t>
  </si>
  <si>
    <t>Плата за удержание лицензии на право пользования недрами</t>
  </si>
  <si>
    <t>14151200</t>
  </si>
  <si>
    <t>Плата за использование природных ресурсов</t>
  </si>
  <si>
    <t>14152</t>
  </si>
  <si>
    <t>Плата за аренду земли в населенных пунтах</t>
  </si>
  <si>
    <t>14152100</t>
  </si>
  <si>
    <t xml:space="preserve">Плата за пользование пастбищными угодьями </t>
  </si>
  <si>
    <t>14152200</t>
  </si>
  <si>
    <t>Плата в республиканский бюджет от возмещения потерь сельскохозяйственного производства</t>
  </si>
  <si>
    <t>14152300</t>
  </si>
  <si>
    <t>Плата в местный бюджет от возмещения упущенной выгоды</t>
  </si>
  <si>
    <t>14152400</t>
  </si>
  <si>
    <t>Плата за аренду земель Фонда перераспределения земель</t>
  </si>
  <si>
    <t>14152600</t>
  </si>
  <si>
    <t>Плата за пользование лесными ресурсами и пользование природными объектами растительного, животного мира и грибами</t>
  </si>
  <si>
    <t>14152700</t>
  </si>
  <si>
    <t>Плата за пользование водными ресурсами и водными объектами</t>
  </si>
  <si>
    <t>14152800</t>
  </si>
  <si>
    <t>Прочие платежи за использование природных активов</t>
  </si>
  <si>
    <t>14152900</t>
  </si>
  <si>
    <t>Плата за загрязнение окружающей среды</t>
  </si>
  <si>
    <t>14153</t>
  </si>
  <si>
    <t>14153100</t>
  </si>
  <si>
    <t>Доходы от продажи товаров и оказания услуг</t>
  </si>
  <si>
    <t>142</t>
  </si>
  <si>
    <t xml:space="preserve">Плата за аренду  </t>
  </si>
  <si>
    <t>1421</t>
  </si>
  <si>
    <t>Плата за аренду имущества</t>
  </si>
  <si>
    <t>14211</t>
  </si>
  <si>
    <t xml:space="preserve">Плата за аренду помещений, зданий и сооружений, находящихся в государственной собствености  </t>
  </si>
  <si>
    <t>14211100</t>
  </si>
  <si>
    <t xml:space="preserve">Плата за аренду помещений, зданий и сооружений, находящихся в муниципальной собствености  </t>
  </si>
  <si>
    <t>14211200</t>
  </si>
  <si>
    <t>Плата за аренду прочего имущества</t>
  </si>
  <si>
    <t>14211900</t>
  </si>
  <si>
    <t>Плата за аренду нематериальных активов</t>
  </si>
  <si>
    <t>14212</t>
  </si>
  <si>
    <t>Поступления от проведения конкурса на право пользования полос радиочастотного спектра</t>
  </si>
  <si>
    <t>14212100</t>
  </si>
  <si>
    <t>Административные сборы и платежи</t>
  </si>
  <si>
    <t>1422</t>
  </si>
  <si>
    <t xml:space="preserve"> Платежи</t>
  </si>
  <si>
    <t>14221</t>
  </si>
  <si>
    <t>Плата за выдачу лицензий</t>
  </si>
  <si>
    <t>14221100</t>
  </si>
  <si>
    <t>Плата за выдачу сертификатов и других разрешительных документов</t>
  </si>
  <si>
    <t>14221200</t>
  </si>
  <si>
    <t>Поступления от проведения государственных лотерей</t>
  </si>
  <si>
    <t>14221300</t>
  </si>
  <si>
    <t>Плата от реализации ушных бирок</t>
  </si>
  <si>
    <t>14221400</t>
  </si>
  <si>
    <t>Платежи за прохождение видов служб и сборов, предоставляемых взамен срочной военной службы</t>
  </si>
  <si>
    <t>14221500</t>
  </si>
  <si>
    <t>Отчисления на развитие отрасли связи</t>
  </si>
  <si>
    <t>14221600</t>
  </si>
  <si>
    <t>Плата за использование радиочастотного спектра</t>
  </si>
  <si>
    <t>14221700</t>
  </si>
  <si>
    <t>Плата за опробирование и клеймение ювелирных и других бытовых изделий из драгоценных металлов</t>
  </si>
  <si>
    <t>14221800</t>
  </si>
  <si>
    <t xml:space="preserve">Прочие платежи </t>
  </si>
  <si>
    <t>14221900</t>
  </si>
  <si>
    <t>Пошлины</t>
  </si>
  <si>
    <t>14222</t>
  </si>
  <si>
    <t>Государственная пошлина, взимаемая регистрационными органами</t>
  </si>
  <si>
    <t>14222100</t>
  </si>
  <si>
    <t>Государственная пошлина, взимаемая органами юстиции</t>
  </si>
  <si>
    <t>14222200</t>
  </si>
  <si>
    <t>Государственная пошлина, взимаемая судебными органами</t>
  </si>
  <si>
    <t>14222300</t>
  </si>
  <si>
    <t>Патентная пошлина</t>
  </si>
  <si>
    <t>14222400</t>
  </si>
  <si>
    <t>Государственная пошлина, взимаемая за совершение нотариальных действий при декларировании</t>
  </si>
  <si>
    <t>14222500</t>
  </si>
  <si>
    <t>Прочая государственная пошлина</t>
  </si>
  <si>
    <t>14222900</t>
  </si>
  <si>
    <t>Сборы</t>
  </si>
  <si>
    <t>14224</t>
  </si>
  <si>
    <t>Сборы за государственную регистрацию</t>
  </si>
  <si>
    <t>14224100</t>
  </si>
  <si>
    <t>Плата за вывоз мусора населенных пунктов</t>
  </si>
  <si>
    <t>14224200</t>
  </si>
  <si>
    <t>Сбор за парковку и стоянку автотранспорта</t>
  </si>
  <si>
    <t>14224300</t>
  </si>
  <si>
    <t>Сборы за взвешивание, измерение, пропуск и проезд</t>
  </si>
  <si>
    <t>14224500</t>
  </si>
  <si>
    <t>Прочие сборы</t>
  </si>
  <si>
    <t>14224900</t>
  </si>
  <si>
    <t>Поступления от оказания платных услуг</t>
  </si>
  <si>
    <t>Медицинские услуги</t>
  </si>
  <si>
    <t>14231</t>
  </si>
  <si>
    <t>Плата за оказание консультативно-диагностической помощи на амбулаторном уровне</t>
  </si>
  <si>
    <t>14231100</t>
  </si>
  <si>
    <t>Плата за проведение лечебных мероприятий на амбулаторном уровне</t>
  </si>
  <si>
    <t>14231200</t>
  </si>
  <si>
    <t>Плата за оказание медицинской помощи в стационарозамещающих отделениях</t>
  </si>
  <si>
    <t>14231300</t>
  </si>
  <si>
    <t>Плата за оказание медицинской помощи в специализированных стационарах</t>
  </si>
  <si>
    <t>14231400</t>
  </si>
  <si>
    <t>Плата граждан по соучастию в оплате медицинских услуг</t>
  </si>
  <si>
    <t>14231500</t>
  </si>
  <si>
    <t>Плата за оказание стоматологической помощи</t>
  </si>
  <si>
    <t>14231600</t>
  </si>
  <si>
    <t>Плата за проведение дезинсекционных, дезинфекционных и дератизационных мероприятий</t>
  </si>
  <si>
    <t>14231700</t>
  </si>
  <si>
    <t>Плата за оказание высокотехнологичных видов медицинской помощи (сверх установленной квоты)</t>
  </si>
  <si>
    <t>14231800</t>
  </si>
  <si>
    <t xml:space="preserve">Плата за неклассифицированные медицинские услуги                                                                                                                         </t>
  </si>
  <si>
    <t>14231900</t>
  </si>
  <si>
    <t xml:space="preserve">Образовательные и культурные услуги </t>
  </si>
  <si>
    <t>14232</t>
  </si>
  <si>
    <t>Плата за предоставление образования в учебных заведениях (ВУЗ, ПТУ, СУЗ)</t>
  </si>
  <si>
    <t>14232100</t>
  </si>
  <si>
    <t>Плата за проведение тестирования выпускников общеобразовательных школ-претендентов на получение документов особого образца</t>
  </si>
  <si>
    <t>14232200</t>
  </si>
  <si>
    <t>Поступления от учебно-производственной деятельности учащихся, плата за проживание в общежитиях, гостиницах</t>
  </si>
  <si>
    <t>14232300</t>
  </si>
  <si>
    <t>Плата за оказание дополнительных услуг дошкольными и школьными учреждениями</t>
  </si>
  <si>
    <t>14232400</t>
  </si>
  <si>
    <t>Плата за организацию и проведение обучающих программ, курсов, семинаров, конференций</t>
  </si>
  <si>
    <t>14232500</t>
  </si>
  <si>
    <t>Плата за предоставление довузовского, послевузовского и дополнительного образования</t>
  </si>
  <si>
    <t>14232600</t>
  </si>
  <si>
    <t>Плата за показ театральных постановок</t>
  </si>
  <si>
    <t>14232700</t>
  </si>
  <si>
    <t>Плата за предоставление залов и помещений, а также оборудования, инвентаря учреждений культуры</t>
  </si>
  <si>
    <t>14232800</t>
  </si>
  <si>
    <t xml:space="preserve">Плата за неклассифицированные  образовательные и культурные  услуги </t>
  </si>
  <si>
    <t>14232900</t>
  </si>
  <si>
    <t>Социальные услуги</t>
  </si>
  <si>
    <t>14233</t>
  </si>
  <si>
    <t xml:space="preserve">Плата за содействие в трудоустройстве за рубежом </t>
  </si>
  <si>
    <t>14233100</t>
  </si>
  <si>
    <t>Плата за выдачу разрешения на привлечение иностранной рабочей силы и разрешения на работу</t>
  </si>
  <si>
    <t>14233200</t>
  </si>
  <si>
    <t>Плата за публикацию научных статей в Интернет-журнале</t>
  </si>
  <si>
    <t>14233300</t>
  </si>
  <si>
    <t>Плата за предоставление комнат для свиданий</t>
  </si>
  <si>
    <t>14233400</t>
  </si>
  <si>
    <t>Плата за изготовление и предоставление протезно-ортопедических изделий</t>
  </si>
  <si>
    <t>14233600</t>
  </si>
  <si>
    <t xml:space="preserve">Плата за неклассифицированные социальные услуги  </t>
  </si>
  <si>
    <t>14233900</t>
  </si>
  <si>
    <t>Услуги регистрации, выдачи справок, удостоверений и других документов</t>
  </si>
  <si>
    <t>14234</t>
  </si>
  <si>
    <t>Плата за выдачу сертификата соответствия на оборудование и услуги связи</t>
  </si>
  <si>
    <t>14234100</t>
  </si>
  <si>
    <t>Плата за выдачу дубликатов военно-учетных документов военнообязанным, военнослужащим срочной и контрактной служб</t>
  </si>
  <si>
    <t>14234200</t>
  </si>
  <si>
    <t>Плата за выдачу диплома/аттестата, нострификация документов о присуждении ученых степеней и присвоении ученых званий</t>
  </si>
  <si>
    <t>14234300</t>
  </si>
  <si>
    <t>Плата за выдачу справок, удостоверений, дубликатов, доверенности и полиса</t>
  </si>
  <si>
    <t>14234400</t>
  </si>
  <si>
    <t>Плата за потверждение компетентности лабораторий, органов по сертификации продукции, персонала и так далее</t>
  </si>
  <si>
    <t>14234500</t>
  </si>
  <si>
    <t>Плата за предоставление сертификатов</t>
  </si>
  <si>
    <t>14234600</t>
  </si>
  <si>
    <t>Плата за поставление апостиля</t>
  </si>
  <si>
    <t>14234700</t>
  </si>
  <si>
    <t xml:space="preserve">Плата за неклассифицированные услуги по регистрации, выдаче справок, удостоверений и другие </t>
  </si>
  <si>
    <t>14234900</t>
  </si>
  <si>
    <t>Услуги по исследованию, анализу, оценке и экспертизе</t>
  </si>
  <si>
    <t>14235</t>
  </si>
  <si>
    <t xml:space="preserve">Плата за определение активности дезинфекционных средств по заявкам и договорам </t>
  </si>
  <si>
    <t>14235100</t>
  </si>
  <si>
    <t xml:space="preserve">Плата за проведение внеплановых работ </t>
  </si>
  <si>
    <t>14235200</t>
  </si>
  <si>
    <t>Плата за проведение экспертизы и исследований</t>
  </si>
  <si>
    <t>14235300</t>
  </si>
  <si>
    <t>Плата за проведение тестирования и оценки знаний</t>
  </si>
  <si>
    <t>14235400</t>
  </si>
  <si>
    <t>Плата за проведение анализа и обследования</t>
  </si>
  <si>
    <t>14235500</t>
  </si>
  <si>
    <t>Плата за ветеринарный и клинический осмотр</t>
  </si>
  <si>
    <t>14235600</t>
  </si>
  <si>
    <t xml:space="preserve"> Проведение санитарно-эпидемиологической экспертизы по заявкам и договорам,</t>
  </si>
  <si>
    <t>14235700</t>
  </si>
  <si>
    <t xml:space="preserve"> Проведение экспертизы эффективности и безопасности ветеринарных лекарственных средств по заявкам физических и юридических лиц</t>
  </si>
  <si>
    <t>14235800</t>
  </si>
  <si>
    <t xml:space="preserve">Плата за неклассифицированные услуги по исследованию, анализу, оценке и экспертизе </t>
  </si>
  <si>
    <t>14235900</t>
  </si>
  <si>
    <t>Предоставление информации и услуги печати</t>
  </si>
  <si>
    <t>14236</t>
  </si>
  <si>
    <t>Плата за предоставление информации по авторефератам диссертаций и диссертациям</t>
  </si>
  <si>
    <t>14236100</t>
  </si>
  <si>
    <t>Плата за проведение статистических наблюдений, предоставление статистической информации</t>
  </si>
  <si>
    <t>14236200</t>
  </si>
  <si>
    <t>Плата за проведение поиска, подбора и предоставление информации</t>
  </si>
  <si>
    <t>14236300</t>
  </si>
  <si>
    <t>Плата за организацию, проведение различных мероприятий</t>
  </si>
  <si>
    <t>14236400</t>
  </si>
  <si>
    <t>Плата за выдачу документов во временное пользование</t>
  </si>
  <si>
    <t>14236500</t>
  </si>
  <si>
    <t>Плата за оформление документов и документирование граждан</t>
  </si>
  <si>
    <t>14236600</t>
  </si>
  <si>
    <t>Сканирование и копирование научно-технической литературы и документации</t>
  </si>
  <si>
    <t>14236800</t>
  </si>
  <si>
    <t xml:space="preserve">Плата за неклассифицированные услуги по предоставлению информации и печати  </t>
  </si>
  <si>
    <t>14236900</t>
  </si>
  <si>
    <t>Обеспечение безопасности и хранения</t>
  </si>
  <si>
    <t>14237</t>
  </si>
  <si>
    <t>Плата за химическую и биологическую обработку против вредителей</t>
  </si>
  <si>
    <t>14237100</t>
  </si>
  <si>
    <t>Плата за обеззараживание подкарантинных продуктов, средств и помещений</t>
  </si>
  <si>
    <t>14237200</t>
  </si>
  <si>
    <t>Плата за содержание животных в карантинном изоляторе</t>
  </si>
  <si>
    <t>14237300</t>
  </si>
  <si>
    <t>Плата за таможенное сопровождение товаров и транспортных средств</t>
  </si>
  <si>
    <t>14237400</t>
  </si>
  <si>
    <t xml:space="preserve">Плата за подготовку, прием и хранение документов </t>
  </si>
  <si>
    <t>14237500</t>
  </si>
  <si>
    <t>Плата за охрану и обеспечение безопасности объектов по договорам</t>
  </si>
  <si>
    <t>14237600</t>
  </si>
  <si>
    <t>Плата за сопроводжение легковоспламеняющихся, сильно действующих, ядовитых веществ</t>
  </si>
  <si>
    <t>14237700</t>
  </si>
  <si>
    <t>Подготовка документов к сдаче на государственное хранение и по инициативе заявителя, также отраслевых и индивидуальных номенклатур дел для учреждений</t>
  </si>
  <si>
    <t>14237800</t>
  </si>
  <si>
    <t xml:space="preserve">Плата за неклассифицированные услуги по обеспечению безопасности и хранения  </t>
  </si>
  <si>
    <t>14237900</t>
  </si>
  <si>
    <t>Другие виды услуг</t>
  </si>
  <si>
    <t>14238</t>
  </si>
  <si>
    <t>Плата за поставку воды водопользователям</t>
  </si>
  <si>
    <t>14238100</t>
  </si>
  <si>
    <t>Плата за посещение объектов особо охраняемых природных территорий</t>
  </si>
  <si>
    <t>14238200</t>
  </si>
  <si>
    <t>Плата за реализацию древесины и посадочного материала</t>
  </si>
  <si>
    <t>14238300</t>
  </si>
  <si>
    <t>Плата за классификацию темы по международной патентной классификации</t>
  </si>
  <si>
    <t>14238400</t>
  </si>
  <si>
    <t>Плата за разработку карты схемы для установки и эксплуатации садковых сооружений</t>
  </si>
  <si>
    <t>14238600</t>
  </si>
  <si>
    <t>Плата за организацию и проведение подводно-технических, водолазных работ и дайвинга</t>
  </si>
  <si>
    <t>14238700</t>
  </si>
  <si>
    <t xml:space="preserve">Плата за организацию и проведение мероприятий сверх формата </t>
  </si>
  <si>
    <t>14238800</t>
  </si>
  <si>
    <t xml:space="preserve">Плата за неклассифицированные другие виды услуг </t>
  </si>
  <si>
    <t>14238900</t>
  </si>
  <si>
    <t>в т.ч. Спецсредства загранучреждений МИД</t>
  </si>
  <si>
    <t>Прочие поступления</t>
  </si>
  <si>
    <t>14239</t>
  </si>
  <si>
    <t>Попечительские взносы</t>
  </si>
  <si>
    <t>14239100</t>
  </si>
  <si>
    <t>Отчисления от международных институтов для проведения совместной научно-исследовательской работы</t>
  </si>
  <si>
    <t>14239200</t>
  </si>
  <si>
    <t>Средства от реализации товаров собственного производства</t>
  </si>
  <si>
    <t>14239300</t>
  </si>
  <si>
    <t xml:space="preserve">Плата за оказание межведомственных услуг, предоставляемых на договорной основе государственными и муниципальными учреждениями </t>
  </si>
  <si>
    <t>14239400</t>
  </si>
  <si>
    <t>Отчисления выше/ниже  стоящих учреждений</t>
  </si>
  <si>
    <t>14239500</t>
  </si>
  <si>
    <t>Прочие поступления, отнесенные к категории государственных и муниципальных услуг</t>
  </si>
  <si>
    <t>14239900</t>
  </si>
  <si>
    <t>Штрафы,пени, санкции, конфискации</t>
  </si>
  <si>
    <t>143</t>
  </si>
  <si>
    <t>1431</t>
  </si>
  <si>
    <t>Штрафы, пени, санкции, конфискации</t>
  </si>
  <si>
    <t>14311</t>
  </si>
  <si>
    <t>Штрафы</t>
  </si>
  <si>
    <t>14311100</t>
  </si>
  <si>
    <t>Поступления от реализации конфискованного имущества</t>
  </si>
  <si>
    <t>14311300</t>
  </si>
  <si>
    <t>Поступления от проведения контрольно-надзорных мероприятий</t>
  </si>
  <si>
    <t>14311400</t>
  </si>
  <si>
    <t>Плата по возмещению причиненного ущерба по экономическим преступлениям</t>
  </si>
  <si>
    <t>14311500</t>
  </si>
  <si>
    <t>Плата по возмещению экологического ущерба</t>
  </si>
  <si>
    <t>14311600</t>
  </si>
  <si>
    <t>Штрафы за порчу земель</t>
  </si>
  <si>
    <t>14311700</t>
  </si>
  <si>
    <t>Возмещение вреда и ущерба причиненного, автомобильным дорогам общего пользования</t>
  </si>
  <si>
    <t>14311800</t>
  </si>
  <si>
    <t>Добровольные трансферты и гранты единицам государственного сектора</t>
  </si>
  <si>
    <t>144</t>
  </si>
  <si>
    <t>1441</t>
  </si>
  <si>
    <t>14411</t>
  </si>
  <si>
    <t xml:space="preserve">Текущая помощь </t>
  </si>
  <si>
    <t>14411100</t>
  </si>
  <si>
    <t>Капитальные</t>
  </si>
  <si>
    <t>14412</t>
  </si>
  <si>
    <t xml:space="preserve">Капитальная помощь </t>
  </si>
  <si>
    <t>14412100</t>
  </si>
  <si>
    <t>Прочие неналоговые доходы</t>
  </si>
  <si>
    <t>145</t>
  </si>
  <si>
    <t>1451</t>
  </si>
  <si>
    <t>14511</t>
  </si>
  <si>
    <t>Доходы обращенные в пользу государства</t>
  </si>
  <si>
    <t>14511100</t>
  </si>
  <si>
    <t>Доходы обращенные в пользу государства - республиканский бюджет</t>
  </si>
  <si>
    <t>14511101</t>
  </si>
  <si>
    <t>Курсовая прибыль/убыток</t>
  </si>
  <si>
    <t>14511200</t>
  </si>
  <si>
    <t>Отчисления на развитие и содержание инфраструктуры местного значения</t>
  </si>
  <si>
    <t>14511400</t>
  </si>
  <si>
    <t xml:space="preserve">Прочие неналоговые доходы </t>
  </si>
  <si>
    <t>14511900</t>
  </si>
  <si>
    <t>Всего поступления</t>
  </si>
  <si>
    <t>Коды экономической классификации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</si>
</sst>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2" fillId="0" borderId="0"/>
  </cellStyleXfs>
  <cellXfs count="21">
    <xf numFmtId="0" fontId="0" fillId="0" borderId="0" xfId="0"/>
    <xf numFmtId="3" fontId="4" fillId="2" borderId="0" xfId="0" applyNumberFormat="1" applyFont="1" applyFill="1"/>
    <xf numFmtId="3" fontId="3" fillId="2" borderId="1" xfId="1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3" fontId="5" fillId="2" borderId="3" xfId="0" applyNumberFormat="1" applyFont="1" applyFill="1" applyBorder="1" applyAlignment="1">
      <alignment horizontal="right" vertical="top" wrapText="1"/>
    </xf>
    <xf numFmtId="3" fontId="6" fillId="2" borderId="0" xfId="0" applyNumberFormat="1" applyFont="1" applyFill="1"/>
    <xf numFmtId="0" fontId="7" fillId="2" borderId="4" xfId="1" applyFont="1" applyFill="1" applyBorder="1" applyAlignment="1" applyProtection="1">
      <alignment horizontal="left" vertical="center" wrapText="1"/>
    </xf>
    <xf numFmtId="3" fontId="7" fillId="2" borderId="4" xfId="1" applyNumberFormat="1" applyFont="1" applyFill="1" applyBorder="1" applyAlignment="1" applyProtection="1">
      <alignment horizontal="right" vertical="center" wrapText="1"/>
    </xf>
    <xf numFmtId="3" fontId="7" fillId="2" borderId="5" xfId="1" applyNumberFormat="1" applyFont="1" applyFill="1" applyBorder="1" applyAlignment="1" applyProtection="1">
      <alignment horizontal="right" vertical="center" wrapText="1"/>
    </xf>
    <xf numFmtId="3" fontId="5" fillId="2" borderId="3" xfId="0" applyNumberFormat="1" applyFont="1" applyFill="1" applyBorder="1" applyAlignment="1">
      <alignment horizontal="left" vertical="center" wrapText="1"/>
    </xf>
    <xf numFmtId="3" fontId="8" fillId="2" borderId="0" xfId="0" applyNumberFormat="1" applyFont="1" applyFill="1"/>
    <xf numFmtId="3" fontId="9" fillId="2" borderId="3" xfId="0" applyNumberFormat="1" applyFont="1" applyFill="1" applyBorder="1" applyAlignment="1">
      <alignment horizontal="right" vertical="top" wrapText="1"/>
    </xf>
    <xf numFmtId="0" fontId="10" fillId="2" borderId="4" xfId="1" applyFont="1" applyFill="1" applyBorder="1" applyAlignment="1" applyProtection="1">
      <alignment horizontal="left" vertical="center" wrapText="1"/>
    </xf>
    <xf numFmtId="3" fontId="10" fillId="2" borderId="2" xfId="1" applyNumberFormat="1" applyFont="1" applyFill="1" applyBorder="1" applyAlignment="1" applyProtection="1">
      <alignment horizontal="right" vertical="center" wrapText="1"/>
    </xf>
    <xf numFmtId="3" fontId="11" fillId="3" borderId="3" xfId="2" applyNumberFormat="1" applyFont="1" applyFill="1" applyBorder="1" applyAlignment="1">
      <alignment horizontal="right" vertical="center" wrapText="1"/>
    </xf>
    <xf numFmtId="0" fontId="7" fillId="2" borderId="2" xfId="1" applyFont="1" applyFill="1" applyBorder="1" applyAlignment="1" applyProtection="1">
      <alignment horizontal="left" vertical="center" wrapText="1"/>
    </xf>
    <xf numFmtId="3" fontId="6" fillId="2" borderId="2" xfId="1" applyNumberFormat="1" applyFont="1" applyFill="1" applyBorder="1" applyAlignment="1">
      <alignment horizontal="right" vertical="center"/>
    </xf>
    <xf numFmtId="3" fontId="7" fillId="2" borderId="2" xfId="1" applyNumberFormat="1" applyFont="1" applyFill="1" applyBorder="1" applyAlignment="1" applyProtection="1">
      <alignment horizontal="right" vertical="center" wrapText="1"/>
    </xf>
    <xf numFmtId="0" fontId="13" fillId="0" borderId="2" xfId="3" applyFont="1" applyBorder="1"/>
    <xf numFmtId="3" fontId="7" fillId="2" borderId="2" xfId="1" applyNumberFormat="1" applyFont="1" applyFill="1" applyBorder="1" applyAlignment="1" applyProtection="1">
      <alignment horizontal="left" vertical="center" wrapText="1"/>
    </xf>
    <xf numFmtId="3" fontId="7" fillId="2" borderId="2" xfId="1" applyNumberFormat="1" applyFont="1" applyFill="1" applyBorder="1" applyAlignment="1" applyProtection="1">
      <alignment horizontal="right" vertical="top" wrapText="1"/>
    </xf>
  </cellXfs>
  <cellStyles count="4">
    <cellStyle name="Normal" xfId="0" builtinId="0"/>
    <cellStyle name="Обычный 16" xfId="2" xr:uid="{7D121FBB-C762-4729-B6B4-F779B81717AE}"/>
    <cellStyle name="Обычный 8" xfId="3" xr:uid="{5CC8EA13-A067-4628-AC78-42EA5DC6EFF3}"/>
    <cellStyle name="Финансовый 3" xfId="1" xr:uid="{DA598558-29FF-4466-9DD9-094047E660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7"/>
  <sheetViews>
    <sheetView tabSelected="1" workbookViewId="0">
      <selection activeCell="A12" sqref="A12"/>
    </sheetView>
  </sheetViews>
  <sheetFormatPr defaultColWidth="9.109375" defaultRowHeight="10.199999999999999" x14ac:dyDescent="0.2"/>
  <cols>
    <col min="1" max="1" width="75.5546875" style="1" customWidth="1"/>
    <col min="2" max="2" width="11.88671875" style="1" customWidth="1"/>
    <col min="3" max="3" width="15.88671875" style="1" customWidth="1"/>
    <col min="4" max="4" width="14.5546875" style="1" customWidth="1"/>
    <col min="5" max="5" width="16" style="1" customWidth="1"/>
    <col min="6" max="6" width="11.6640625" style="1" customWidth="1"/>
    <col min="7" max="7" width="16.33203125" style="1" customWidth="1"/>
    <col min="8" max="8" width="18" style="1" bestFit="1" customWidth="1"/>
    <col min="9" max="9" width="16.6640625" style="1" bestFit="1" customWidth="1"/>
    <col min="10" max="256" width="9.109375" style="1"/>
    <col min="257" max="257" width="75.5546875" style="1" customWidth="1"/>
    <col min="258" max="258" width="11.88671875" style="1" customWidth="1"/>
    <col min="259" max="259" width="15.88671875" style="1" customWidth="1"/>
    <col min="260" max="260" width="14.5546875" style="1" customWidth="1"/>
    <col min="261" max="261" width="16" style="1" customWidth="1"/>
    <col min="262" max="262" width="11.6640625" style="1" customWidth="1"/>
    <col min="263" max="263" width="16.33203125" style="1" customWidth="1"/>
    <col min="264" max="264" width="18" style="1" bestFit="1" customWidth="1"/>
    <col min="265" max="265" width="16.6640625" style="1" bestFit="1" customWidth="1"/>
    <col min="266" max="512" width="9.109375" style="1"/>
    <col min="513" max="513" width="75.5546875" style="1" customWidth="1"/>
    <col min="514" max="514" width="11.88671875" style="1" customWidth="1"/>
    <col min="515" max="515" width="15.88671875" style="1" customWidth="1"/>
    <col min="516" max="516" width="14.5546875" style="1" customWidth="1"/>
    <col min="517" max="517" width="16" style="1" customWidth="1"/>
    <col min="518" max="518" width="11.6640625" style="1" customWidth="1"/>
    <col min="519" max="519" width="16.33203125" style="1" customWidth="1"/>
    <col min="520" max="520" width="18" style="1" bestFit="1" customWidth="1"/>
    <col min="521" max="521" width="16.6640625" style="1" bestFit="1" customWidth="1"/>
    <col min="522" max="768" width="9.109375" style="1"/>
    <col min="769" max="769" width="75.5546875" style="1" customWidth="1"/>
    <col min="770" max="770" width="11.88671875" style="1" customWidth="1"/>
    <col min="771" max="771" width="15.88671875" style="1" customWidth="1"/>
    <col min="772" max="772" width="14.5546875" style="1" customWidth="1"/>
    <col min="773" max="773" width="16" style="1" customWidth="1"/>
    <col min="774" max="774" width="11.6640625" style="1" customWidth="1"/>
    <col min="775" max="775" width="16.33203125" style="1" customWidth="1"/>
    <col min="776" max="776" width="18" style="1" bestFit="1" customWidth="1"/>
    <col min="777" max="777" width="16.6640625" style="1" bestFit="1" customWidth="1"/>
    <col min="778" max="1024" width="9.109375" style="1"/>
    <col min="1025" max="1025" width="75.5546875" style="1" customWidth="1"/>
    <col min="1026" max="1026" width="11.88671875" style="1" customWidth="1"/>
    <col min="1027" max="1027" width="15.88671875" style="1" customWidth="1"/>
    <col min="1028" max="1028" width="14.5546875" style="1" customWidth="1"/>
    <col min="1029" max="1029" width="16" style="1" customWidth="1"/>
    <col min="1030" max="1030" width="11.6640625" style="1" customWidth="1"/>
    <col min="1031" max="1031" width="16.33203125" style="1" customWidth="1"/>
    <col min="1032" max="1032" width="18" style="1" bestFit="1" customWidth="1"/>
    <col min="1033" max="1033" width="16.6640625" style="1" bestFit="1" customWidth="1"/>
    <col min="1034" max="1280" width="9.109375" style="1"/>
    <col min="1281" max="1281" width="75.5546875" style="1" customWidth="1"/>
    <col min="1282" max="1282" width="11.88671875" style="1" customWidth="1"/>
    <col min="1283" max="1283" width="15.88671875" style="1" customWidth="1"/>
    <col min="1284" max="1284" width="14.5546875" style="1" customWidth="1"/>
    <col min="1285" max="1285" width="16" style="1" customWidth="1"/>
    <col min="1286" max="1286" width="11.6640625" style="1" customWidth="1"/>
    <col min="1287" max="1287" width="16.33203125" style="1" customWidth="1"/>
    <col min="1288" max="1288" width="18" style="1" bestFit="1" customWidth="1"/>
    <col min="1289" max="1289" width="16.6640625" style="1" bestFit="1" customWidth="1"/>
    <col min="1290" max="1536" width="9.109375" style="1"/>
    <col min="1537" max="1537" width="75.5546875" style="1" customWidth="1"/>
    <col min="1538" max="1538" width="11.88671875" style="1" customWidth="1"/>
    <col min="1539" max="1539" width="15.88671875" style="1" customWidth="1"/>
    <col min="1540" max="1540" width="14.5546875" style="1" customWidth="1"/>
    <col min="1541" max="1541" width="16" style="1" customWidth="1"/>
    <col min="1542" max="1542" width="11.6640625" style="1" customWidth="1"/>
    <col min="1543" max="1543" width="16.33203125" style="1" customWidth="1"/>
    <col min="1544" max="1544" width="18" style="1" bestFit="1" customWidth="1"/>
    <col min="1545" max="1545" width="16.6640625" style="1" bestFit="1" customWidth="1"/>
    <col min="1546" max="1792" width="9.109375" style="1"/>
    <col min="1793" max="1793" width="75.5546875" style="1" customWidth="1"/>
    <col min="1794" max="1794" width="11.88671875" style="1" customWidth="1"/>
    <col min="1795" max="1795" width="15.88671875" style="1" customWidth="1"/>
    <col min="1796" max="1796" width="14.5546875" style="1" customWidth="1"/>
    <col min="1797" max="1797" width="16" style="1" customWidth="1"/>
    <col min="1798" max="1798" width="11.6640625" style="1" customWidth="1"/>
    <col min="1799" max="1799" width="16.33203125" style="1" customWidth="1"/>
    <col min="1800" max="1800" width="18" style="1" bestFit="1" customWidth="1"/>
    <col min="1801" max="1801" width="16.6640625" style="1" bestFit="1" customWidth="1"/>
    <col min="1802" max="2048" width="9.109375" style="1"/>
    <col min="2049" max="2049" width="75.5546875" style="1" customWidth="1"/>
    <col min="2050" max="2050" width="11.88671875" style="1" customWidth="1"/>
    <col min="2051" max="2051" width="15.88671875" style="1" customWidth="1"/>
    <col min="2052" max="2052" width="14.5546875" style="1" customWidth="1"/>
    <col min="2053" max="2053" width="16" style="1" customWidth="1"/>
    <col min="2054" max="2054" width="11.6640625" style="1" customWidth="1"/>
    <col min="2055" max="2055" width="16.33203125" style="1" customWidth="1"/>
    <col min="2056" max="2056" width="18" style="1" bestFit="1" customWidth="1"/>
    <col min="2057" max="2057" width="16.6640625" style="1" bestFit="1" customWidth="1"/>
    <col min="2058" max="2304" width="9.109375" style="1"/>
    <col min="2305" max="2305" width="75.5546875" style="1" customWidth="1"/>
    <col min="2306" max="2306" width="11.88671875" style="1" customWidth="1"/>
    <col min="2307" max="2307" width="15.88671875" style="1" customWidth="1"/>
    <col min="2308" max="2308" width="14.5546875" style="1" customWidth="1"/>
    <col min="2309" max="2309" width="16" style="1" customWidth="1"/>
    <col min="2310" max="2310" width="11.6640625" style="1" customWidth="1"/>
    <col min="2311" max="2311" width="16.33203125" style="1" customWidth="1"/>
    <col min="2312" max="2312" width="18" style="1" bestFit="1" customWidth="1"/>
    <col min="2313" max="2313" width="16.6640625" style="1" bestFit="1" customWidth="1"/>
    <col min="2314" max="2560" width="9.109375" style="1"/>
    <col min="2561" max="2561" width="75.5546875" style="1" customWidth="1"/>
    <col min="2562" max="2562" width="11.88671875" style="1" customWidth="1"/>
    <col min="2563" max="2563" width="15.88671875" style="1" customWidth="1"/>
    <col min="2564" max="2564" width="14.5546875" style="1" customWidth="1"/>
    <col min="2565" max="2565" width="16" style="1" customWidth="1"/>
    <col min="2566" max="2566" width="11.6640625" style="1" customWidth="1"/>
    <col min="2567" max="2567" width="16.33203125" style="1" customWidth="1"/>
    <col min="2568" max="2568" width="18" style="1" bestFit="1" customWidth="1"/>
    <col min="2569" max="2569" width="16.6640625" style="1" bestFit="1" customWidth="1"/>
    <col min="2570" max="2816" width="9.109375" style="1"/>
    <col min="2817" max="2817" width="75.5546875" style="1" customWidth="1"/>
    <col min="2818" max="2818" width="11.88671875" style="1" customWidth="1"/>
    <col min="2819" max="2819" width="15.88671875" style="1" customWidth="1"/>
    <col min="2820" max="2820" width="14.5546875" style="1" customWidth="1"/>
    <col min="2821" max="2821" width="16" style="1" customWidth="1"/>
    <col min="2822" max="2822" width="11.6640625" style="1" customWidth="1"/>
    <col min="2823" max="2823" width="16.33203125" style="1" customWidth="1"/>
    <col min="2824" max="2824" width="18" style="1" bestFit="1" customWidth="1"/>
    <col min="2825" max="2825" width="16.6640625" style="1" bestFit="1" customWidth="1"/>
    <col min="2826" max="3072" width="9.109375" style="1"/>
    <col min="3073" max="3073" width="75.5546875" style="1" customWidth="1"/>
    <col min="3074" max="3074" width="11.88671875" style="1" customWidth="1"/>
    <col min="3075" max="3075" width="15.88671875" style="1" customWidth="1"/>
    <col min="3076" max="3076" width="14.5546875" style="1" customWidth="1"/>
    <col min="3077" max="3077" width="16" style="1" customWidth="1"/>
    <col min="3078" max="3078" width="11.6640625" style="1" customWidth="1"/>
    <col min="3079" max="3079" width="16.33203125" style="1" customWidth="1"/>
    <col min="3080" max="3080" width="18" style="1" bestFit="1" customWidth="1"/>
    <col min="3081" max="3081" width="16.6640625" style="1" bestFit="1" customWidth="1"/>
    <col min="3082" max="3328" width="9.109375" style="1"/>
    <col min="3329" max="3329" width="75.5546875" style="1" customWidth="1"/>
    <col min="3330" max="3330" width="11.88671875" style="1" customWidth="1"/>
    <col min="3331" max="3331" width="15.88671875" style="1" customWidth="1"/>
    <col min="3332" max="3332" width="14.5546875" style="1" customWidth="1"/>
    <col min="3333" max="3333" width="16" style="1" customWidth="1"/>
    <col min="3334" max="3334" width="11.6640625" style="1" customWidth="1"/>
    <col min="3335" max="3335" width="16.33203125" style="1" customWidth="1"/>
    <col min="3336" max="3336" width="18" style="1" bestFit="1" customWidth="1"/>
    <col min="3337" max="3337" width="16.6640625" style="1" bestFit="1" customWidth="1"/>
    <col min="3338" max="3584" width="9.109375" style="1"/>
    <col min="3585" max="3585" width="75.5546875" style="1" customWidth="1"/>
    <col min="3586" max="3586" width="11.88671875" style="1" customWidth="1"/>
    <col min="3587" max="3587" width="15.88671875" style="1" customWidth="1"/>
    <col min="3588" max="3588" width="14.5546875" style="1" customWidth="1"/>
    <col min="3589" max="3589" width="16" style="1" customWidth="1"/>
    <col min="3590" max="3590" width="11.6640625" style="1" customWidth="1"/>
    <col min="3591" max="3591" width="16.33203125" style="1" customWidth="1"/>
    <col min="3592" max="3592" width="18" style="1" bestFit="1" customWidth="1"/>
    <col min="3593" max="3593" width="16.6640625" style="1" bestFit="1" customWidth="1"/>
    <col min="3594" max="3840" width="9.109375" style="1"/>
    <col min="3841" max="3841" width="75.5546875" style="1" customWidth="1"/>
    <col min="3842" max="3842" width="11.88671875" style="1" customWidth="1"/>
    <col min="3843" max="3843" width="15.88671875" style="1" customWidth="1"/>
    <col min="3844" max="3844" width="14.5546875" style="1" customWidth="1"/>
    <col min="3845" max="3845" width="16" style="1" customWidth="1"/>
    <col min="3846" max="3846" width="11.6640625" style="1" customWidth="1"/>
    <col min="3847" max="3847" width="16.33203125" style="1" customWidth="1"/>
    <col min="3848" max="3848" width="18" style="1" bestFit="1" customWidth="1"/>
    <col min="3849" max="3849" width="16.6640625" style="1" bestFit="1" customWidth="1"/>
    <col min="3850" max="4096" width="9.109375" style="1"/>
    <col min="4097" max="4097" width="75.5546875" style="1" customWidth="1"/>
    <col min="4098" max="4098" width="11.88671875" style="1" customWidth="1"/>
    <col min="4099" max="4099" width="15.88671875" style="1" customWidth="1"/>
    <col min="4100" max="4100" width="14.5546875" style="1" customWidth="1"/>
    <col min="4101" max="4101" width="16" style="1" customWidth="1"/>
    <col min="4102" max="4102" width="11.6640625" style="1" customWidth="1"/>
    <col min="4103" max="4103" width="16.33203125" style="1" customWidth="1"/>
    <col min="4104" max="4104" width="18" style="1" bestFit="1" customWidth="1"/>
    <col min="4105" max="4105" width="16.6640625" style="1" bestFit="1" customWidth="1"/>
    <col min="4106" max="4352" width="9.109375" style="1"/>
    <col min="4353" max="4353" width="75.5546875" style="1" customWidth="1"/>
    <col min="4354" max="4354" width="11.88671875" style="1" customWidth="1"/>
    <col min="4355" max="4355" width="15.88671875" style="1" customWidth="1"/>
    <col min="4356" max="4356" width="14.5546875" style="1" customWidth="1"/>
    <col min="4357" max="4357" width="16" style="1" customWidth="1"/>
    <col min="4358" max="4358" width="11.6640625" style="1" customWidth="1"/>
    <col min="4359" max="4359" width="16.33203125" style="1" customWidth="1"/>
    <col min="4360" max="4360" width="18" style="1" bestFit="1" customWidth="1"/>
    <col min="4361" max="4361" width="16.6640625" style="1" bestFit="1" customWidth="1"/>
    <col min="4362" max="4608" width="9.109375" style="1"/>
    <col min="4609" max="4609" width="75.5546875" style="1" customWidth="1"/>
    <col min="4610" max="4610" width="11.88671875" style="1" customWidth="1"/>
    <col min="4611" max="4611" width="15.88671875" style="1" customWidth="1"/>
    <col min="4612" max="4612" width="14.5546875" style="1" customWidth="1"/>
    <col min="4613" max="4613" width="16" style="1" customWidth="1"/>
    <col min="4614" max="4614" width="11.6640625" style="1" customWidth="1"/>
    <col min="4615" max="4615" width="16.33203125" style="1" customWidth="1"/>
    <col min="4616" max="4616" width="18" style="1" bestFit="1" customWidth="1"/>
    <col min="4617" max="4617" width="16.6640625" style="1" bestFit="1" customWidth="1"/>
    <col min="4618" max="4864" width="9.109375" style="1"/>
    <col min="4865" max="4865" width="75.5546875" style="1" customWidth="1"/>
    <col min="4866" max="4866" width="11.88671875" style="1" customWidth="1"/>
    <col min="4867" max="4867" width="15.88671875" style="1" customWidth="1"/>
    <col min="4868" max="4868" width="14.5546875" style="1" customWidth="1"/>
    <col min="4869" max="4869" width="16" style="1" customWidth="1"/>
    <col min="4870" max="4870" width="11.6640625" style="1" customWidth="1"/>
    <col min="4871" max="4871" width="16.33203125" style="1" customWidth="1"/>
    <col min="4872" max="4872" width="18" style="1" bestFit="1" customWidth="1"/>
    <col min="4873" max="4873" width="16.6640625" style="1" bestFit="1" customWidth="1"/>
    <col min="4874" max="5120" width="9.109375" style="1"/>
    <col min="5121" max="5121" width="75.5546875" style="1" customWidth="1"/>
    <col min="5122" max="5122" width="11.88671875" style="1" customWidth="1"/>
    <col min="5123" max="5123" width="15.88671875" style="1" customWidth="1"/>
    <col min="5124" max="5124" width="14.5546875" style="1" customWidth="1"/>
    <col min="5125" max="5125" width="16" style="1" customWidth="1"/>
    <col min="5126" max="5126" width="11.6640625" style="1" customWidth="1"/>
    <col min="5127" max="5127" width="16.33203125" style="1" customWidth="1"/>
    <col min="5128" max="5128" width="18" style="1" bestFit="1" customWidth="1"/>
    <col min="5129" max="5129" width="16.6640625" style="1" bestFit="1" customWidth="1"/>
    <col min="5130" max="5376" width="9.109375" style="1"/>
    <col min="5377" max="5377" width="75.5546875" style="1" customWidth="1"/>
    <col min="5378" max="5378" width="11.88671875" style="1" customWidth="1"/>
    <col min="5379" max="5379" width="15.88671875" style="1" customWidth="1"/>
    <col min="5380" max="5380" width="14.5546875" style="1" customWidth="1"/>
    <col min="5381" max="5381" width="16" style="1" customWidth="1"/>
    <col min="5382" max="5382" width="11.6640625" style="1" customWidth="1"/>
    <col min="5383" max="5383" width="16.33203125" style="1" customWidth="1"/>
    <col min="5384" max="5384" width="18" style="1" bestFit="1" customWidth="1"/>
    <col min="5385" max="5385" width="16.6640625" style="1" bestFit="1" customWidth="1"/>
    <col min="5386" max="5632" width="9.109375" style="1"/>
    <col min="5633" max="5633" width="75.5546875" style="1" customWidth="1"/>
    <col min="5634" max="5634" width="11.88671875" style="1" customWidth="1"/>
    <col min="5635" max="5635" width="15.88671875" style="1" customWidth="1"/>
    <col min="5636" max="5636" width="14.5546875" style="1" customWidth="1"/>
    <col min="5637" max="5637" width="16" style="1" customWidth="1"/>
    <col min="5638" max="5638" width="11.6640625" style="1" customWidth="1"/>
    <col min="5639" max="5639" width="16.33203125" style="1" customWidth="1"/>
    <col min="5640" max="5640" width="18" style="1" bestFit="1" customWidth="1"/>
    <col min="5641" max="5641" width="16.6640625" style="1" bestFit="1" customWidth="1"/>
    <col min="5642" max="5888" width="9.109375" style="1"/>
    <col min="5889" max="5889" width="75.5546875" style="1" customWidth="1"/>
    <col min="5890" max="5890" width="11.88671875" style="1" customWidth="1"/>
    <col min="5891" max="5891" width="15.88671875" style="1" customWidth="1"/>
    <col min="5892" max="5892" width="14.5546875" style="1" customWidth="1"/>
    <col min="5893" max="5893" width="16" style="1" customWidth="1"/>
    <col min="5894" max="5894" width="11.6640625" style="1" customWidth="1"/>
    <col min="5895" max="5895" width="16.33203125" style="1" customWidth="1"/>
    <col min="5896" max="5896" width="18" style="1" bestFit="1" customWidth="1"/>
    <col min="5897" max="5897" width="16.6640625" style="1" bestFit="1" customWidth="1"/>
    <col min="5898" max="6144" width="9.109375" style="1"/>
    <col min="6145" max="6145" width="75.5546875" style="1" customWidth="1"/>
    <col min="6146" max="6146" width="11.88671875" style="1" customWidth="1"/>
    <col min="6147" max="6147" width="15.88671875" style="1" customWidth="1"/>
    <col min="6148" max="6148" width="14.5546875" style="1" customWidth="1"/>
    <col min="6149" max="6149" width="16" style="1" customWidth="1"/>
    <col min="6150" max="6150" width="11.6640625" style="1" customWidth="1"/>
    <col min="6151" max="6151" width="16.33203125" style="1" customWidth="1"/>
    <col min="6152" max="6152" width="18" style="1" bestFit="1" customWidth="1"/>
    <col min="6153" max="6153" width="16.6640625" style="1" bestFit="1" customWidth="1"/>
    <col min="6154" max="6400" width="9.109375" style="1"/>
    <col min="6401" max="6401" width="75.5546875" style="1" customWidth="1"/>
    <col min="6402" max="6402" width="11.88671875" style="1" customWidth="1"/>
    <col min="6403" max="6403" width="15.88671875" style="1" customWidth="1"/>
    <col min="6404" max="6404" width="14.5546875" style="1" customWidth="1"/>
    <col min="6405" max="6405" width="16" style="1" customWidth="1"/>
    <col min="6406" max="6406" width="11.6640625" style="1" customWidth="1"/>
    <col min="6407" max="6407" width="16.33203125" style="1" customWidth="1"/>
    <col min="6408" max="6408" width="18" style="1" bestFit="1" customWidth="1"/>
    <col min="6409" max="6409" width="16.6640625" style="1" bestFit="1" customWidth="1"/>
    <col min="6410" max="6656" width="9.109375" style="1"/>
    <col min="6657" max="6657" width="75.5546875" style="1" customWidth="1"/>
    <col min="6658" max="6658" width="11.88671875" style="1" customWidth="1"/>
    <col min="6659" max="6659" width="15.88671875" style="1" customWidth="1"/>
    <col min="6660" max="6660" width="14.5546875" style="1" customWidth="1"/>
    <col min="6661" max="6661" width="16" style="1" customWidth="1"/>
    <col min="6662" max="6662" width="11.6640625" style="1" customWidth="1"/>
    <col min="6663" max="6663" width="16.33203125" style="1" customWidth="1"/>
    <col min="6664" max="6664" width="18" style="1" bestFit="1" customWidth="1"/>
    <col min="6665" max="6665" width="16.6640625" style="1" bestFit="1" customWidth="1"/>
    <col min="6666" max="6912" width="9.109375" style="1"/>
    <col min="6913" max="6913" width="75.5546875" style="1" customWidth="1"/>
    <col min="6914" max="6914" width="11.88671875" style="1" customWidth="1"/>
    <col min="6915" max="6915" width="15.88671875" style="1" customWidth="1"/>
    <col min="6916" max="6916" width="14.5546875" style="1" customWidth="1"/>
    <col min="6917" max="6917" width="16" style="1" customWidth="1"/>
    <col min="6918" max="6918" width="11.6640625" style="1" customWidth="1"/>
    <col min="6919" max="6919" width="16.33203125" style="1" customWidth="1"/>
    <col min="6920" max="6920" width="18" style="1" bestFit="1" customWidth="1"/>
    <col min="6921" max="6921" width="16.6640625" style="1" bestFit="1" customWidth="1"/>
    <col min="6922" max="7168" width="9.109375" style="1"/>
    <col min="7169" max="7169" width="75.5546875" style="1" customWidth="1"/>
    <col min="7170" max="7170" width="11.88671875" style="1" customWidth="1"/>
    <col min="7171" max="7171" width="15.88671875" style="1" customWidth="1"/>
    <col min="7172" max="7172" width="14.5546875" style="1" customWidth="1"/>
    <col min="7173" max="7173" width="16" style="1" customWidth="1"/>
    <col min="7174" max="7174" width="11.6640625" style="1" customWidth="1"/>
    <col min="7175" max="7175" width="16.33203125" style="1" customWidth="1"/>
    <col min="7176" max="7176" width="18" style="1" bestFit="1" customWidth="1"/>
    <col min="7177" max="7177" width="16.6640625" style="1" bestFit="1" customWidth="1"/>
    <col min="7178" max="7424" width="9.109375" style="1"/>
    <col min="7425" max="7425" width="75.5546875" style="1" customWidth="1"/>
    <col min="7426" max="7426" width="11.88671875" style="1" customWidth="1"/>
    <col min="7427" max="7427" width="15.88671875" style="1" customWidth="1"/>
    <col min="7428" max="7428" width="14.5546875" style="1" customWidth="1"/>
    <col min="7429" max="7429" width="16" style="1" customWidth="1"/>
    <col min="7430" max="7430" width="11.6640625" style="1" customWidth="1"/>
    <col min="7431" max="7431" width="16.33203125" style="1" customWidth="1"/>
    <col min="7432" max="7432" width="18" style="1" bestFit="1" customWidth="1"/>
    <col min="7433" max="7433" width="16.6640625" style="1" bestFit="1" customWidth="1"/>
    <col min="7434" max="7680" width="9.109375" style="1"/>
    <col min="7681" max="7681" width="75.5546875" style="1" customWidth="1"/>
    <col min="7682" max="7682" width="11.88671875" style="1" customWidth="1"/>
    <col min="7683" max="7683" width="15.88671875" style="1" customWidth="1"/>
    <col min="7684" max="7684" width="14.5546875" style="1" customWidth="1"/>
    <col min="7685" max="7685" width="16" style="1" customWidth="1"/>
    <col min="7686" max="7686" width="11.6640625" style="1" customWidth="1"/>
    <col min="7687" max="7687" width="16.33203125" style="1" customWidth="1"/>
    <col min="7688" max="7688" width="18" style="1" bestFit="1" customWidth="1"/>
    <col min="7689" max="7689" width="16.6640625" style="1" bestFit="1" customWidth="1"/>
    <col min="7690" max="7936" width="9.109375" style="1"/>
    <col min="7937" max="7937" width="75.5546875" style="1" customWidth="1"/>
    <col min="7938" max="7938" width="11.88671875" style="1" customWidth="1"/>
    <col min="7939" max="7939" width="15.88671875" style="1" customWidth="1"/>
    <col min="7940" max="7940" width="14.5546875" style="1" customWidth="1"/>
    <col min="7941" max="7941" width="16" style="1" customWidth="1"/>
    <col min="7942" max="7942" width="11.6640625" style="1" customWidth="1"/>
    <col min="7943" max="7943" width="16.33203125" style="1" customWidth="1"/>
    <col min="7944" max="7944" width="18" style="1" bestFit="1" customWidth="1"/>
    <col min="7945" max="7945" width="16.6640625" style="1" bestFit="1" customWidth="1"/>
    <col min="7946" max="8192" width="9.109375" style="1"/>
    <col min="8193" max="8193" width="75.5546875" style="1" customWidth="1"/>
    <col min="8194" max="8194" width="11.88671875" style="1" customWidth="1"/>
    <col min="8195" max="8195" width="15.88671875" style="1" customWidth="1"/>
    <col min="8196" max="8196" width="14.5546875" style="1" customWidth="1"/>
    <col min="8197" max="8197" width="16" style="1" customWidth="1"/>
    <col min="8198" max="8198" width="11.6640625" style="1" customWidth="1"/>
    <col min="8199" max="8199" width="16.33203125" style="1" customWidth="1"/>
    <col min="8200" max="8200" width="18" style="1" bestFit="1" customWidth="1"/>
    <col min="8201" max="8201" width="16.6640625" style="1" bestFit="1" customWidth="1"/>
    <col min="8202" max="8448" width="9.109375" style="1"/>
    <col min="8449" max="8449" width="75.5546875" style="1" customWidth="1"/>
    <col min="8450" max="8450" width="11.88671875" style="1" customWidth="1"/>
    <col min="8451" max="8451" width="15.88671875" style="1" customWidth="1"/>
    <col min="8452" max="8452" width="14.5546875" style="1" customWidth="1"/>
    <col min="8453" max="8453" width="16" style="1" customWidth="1"/>
    <col min="8454" max="8454" width="11.6640625" style="1" customWidth="1"/>
    <col min="8455" max="8455" width="16.33203125" style="1" customWidth="1"/>
    <col min="8456" max="8456" width="18" style="1" bestFit="1" customWidth="1"/>
    <col min="8457" max="8457" width="16.6640625" style="1" bestFit="1" customWidth="1"/>
    <col min="8458" max="8704" width="9.109375" style="1"/>
    <col min="8705" max="8705" width="75.5546875" style="1" customWidth="1"/>
    <col min="8706" max="8706" width="11.88671875" style="1" customWidth="1"/>
    <col min="8707" max="8707" width="15.88671875" style="1" customWidth="1"/>
    <col min="8708" max="8708" width="14.5546875" style="1" customWidth="1"/>
    <col min="8709" max="8709" width="16" style="1" customWidth="1"/>
    <col min="8710" max="8710" width="11.6640625" style="1" customWidth="1"/>
    <col min="8711" max="8711" width="16.33203125" style="1" customWidth="1"/>
    <col min="8712" max="8712" width="18" style="1" bestFit="1" customWidth="1"/>
    <col min="8713" max="8713" width="16.6640625" style="1" bestFit="1" customWidth="1"/>
    <col min="8714" max="8960" width="9.109375" style="1"/>
    <col min="8961" max="8961" width="75.5546875" style="1" customWidth="1"/>
    <col min="8962" max="8962" width="11.88671875" style="1" customWidth="1"/>
    <col min="8963" max="8963" width="15.88671875" style="1" customWidth="1"/>
    <col min="8964" max="8964" width="14.5546875" style="1" customWidth="1"/>
    <col min="8965" max="8965" width="16" style="1" customWidth="1"/>
    <col min="8966" max="8966" width="11.6640625" style="1" customWidth="1"/>
    <col min="8967" max="8967" width="16.33203125" style="1" customWidth="1"/>
    <col min="8968" max="8968" width="18" style="1" bestFit="1" customWidth="1"/>
    <col min="8969" max="8969" width="16.6640625" style="1" bestFit="1" customWidth="1"/>
    <col min="8970" max="9216" width="9.109375" style="1"/>
    <col min="9217" max="9217" width="75.5546875" style="1" customWidth="1"/>
    <col min="9218" max="9218" width="11.88671875" style="1" customWidth="1"/>
    <col min="9219" max="9219" width="15.88671875" style="1" customWidth="1"/>
    <col min="9220" max="9220" width="14.5546875" style="1" customWidth="1"/>
    <col min="9221" max="9221" width="16" style="1" customWidth="1"/>
    <col min="9222" max="9222" width="11.6640625" style="1" customWidth="1"/>
    <col min="9223" max="9223" width="16.33203125" style="1" customWidth="1"/>
    <col min="9224" max="9224" width="18" style="1" bestFit="1" customWidth="1"/>
    <col min="9225" max="9225" width="16.6640625" style="1" bestFit="1" customWidth="1"/>
    <col min="9226" max="9472" width="9.109375" style="1"/>
    <col min="9473" max="9473" width="75.5546875" style="1" customWidth="1"/>
    <col min="9474" max="9474" width="11.88671875" style="1" customWidth="1"/>
    <col min="9475" max="9475" width="15.88671875" style="1" customWidth="1"/>
    <col min="9476" max="9476" width="14.5546875" style="1" customWidth="1"/>
    <col min="9477" max="9477" width="16" style="1" customWidth="1"/>
    <col min="9478" max="9478" width="11.6640625" style="1" customWidth="1"/>
    <col min="9479" max="9479" width="16.33203125" style="1" customWidth="1"/>
    <col min="9480" max="9480" width="18" style="1" bestFit="1" customWidth="1"/>
    <col min="9481" max="9481" width="16.6640625" style="1" bestFit="1" customWidth="1"/>
    <col min="9482" max="9728" width="9.109375" style="1"/>
    <col min="9729" max="9729" width="75.5546875" style="1" customWidth="1"/>
    <col min="9730" max="9730" width="11.88671875" style="1" customWidth="1"/>
    <col min="9731" max="9731" width="15.88671875" style="1" customWidth="1"/>
    <col min="9732" max="9732" width="14.5546875" style="1" customWidth="1"/>
    <col min="9733" max="9733" width="16" style="1" customWidth="1"/>
    <col min="9734" max="9734" width="11.6640625" style="1" customWidth="1"/>
    <col min="9735" max="9735" width="16.33203125" style="1" customWidth="1"/>
    <col min="9736" max="9736" width="18" style="1" bestFit="1" customWidth="1"/>
    <col min="9737" max="9737" width="16.6640625" style="1" bestFit="1" customWidth="1"/>
    <col min="9738" max="9984" width="9.109375" style="1"/>
    <col min="9985" max="9985" width="75.5546875" style="1" customWidth="1"/>
    <col min="9986" max="9986" width="11.88671875" style="1" customWidth="1"/>
    <col min="9987" max="9987" width="15.88671875" style="1" customWidth="1"/>
    <col min="9988" max="9988" width="14.5546875" style="1" customWidth="1"/>
    <col min="9989" max="9989" width="16" style="1" customWidth="1"/>
    <col min="9990" max="9990" width="11.6640625" style="1" customWidth="1"/>
    <col min="9991" max="9991" width="16.33203125" style="1" customWidth="1"/>
    <col min="9992" max="9992" width="18" style="1" bestFit="1" customWidth="1"/>
    <col min="9993" max="9993" width="16.6640625" style="1" bestFit="1" customWidth="1"/>
    <col min="9994" max="10240" width="9.109375" style="1"/>
    <col min="10241" max="10241" width="75.5546875" style="1" customWidth="1"/>
    <col min="10242" max="10242" width="11.88671875" style="1" customWidth="1"/>
    <col min="10243" max="10243" width="15.88671875" style="1" customWidth="1"/>
    <col min="10244" max="10244" width="14.5546875" style="1" customWidth="1"/>
    <col min="10245" max="10245" width="16" style="1" customWidth="1"/>
    <col min="10246" max="10246" width="11.6640625" style="1" customWidth="1"/>
    <col min="10247" max="10247" width="16.33203125" style="1" customWidth="1"/>
    <col min="10248" max="10248" width="18" style="1" bestFit="1" customWidth="1"/>
    <col min="10249" max="10249" width="16.6640625" style="1" bestFit="1" customWidth="1"/>
    <col min="10250" max="10496" width="9.109375" style="1"/>
    <col min="10497" max="10497" width="75.5546875" style="1" customWidth="1"/>
    <col min="10498" max="10498" width="11.88671875" style="1" customWidth="1"/>
    <col min="10499" max="10499" width="15.88671875" style="1" customWidth="1"/>
    <col min="10500" max="10500" width="14.5546875" style="1" customWidth="1"/>
    <col min="10501" max="10501" width="16" style="1" customWidth="1"/>
    <col min="10502" max="10502" width="11.6640625" style="1" customWidth="1"/>
    <col min="10503" max="10503" width="16.33203125" style="1" customWidth="1"/>
    <col min="10504" max="10504" width="18" style="1" bestFit="1" customWidth="1"/>
    <col min="10505" max="10505" width="16.6640625" style="1" bestFit="1" customWidth="1"/>
    <col min="10506" max="10752" width="9.109375" style="1"/>
    <col min="10753" max="10753" width="75.5546875" style="1" customWidth="1"/>
    <col min="10754" max="10754" width="11.88671875" style="1" customWidth="1"/>
    <col min="10755" max="10755" width="15.88671875" style="1" customWidth="1"/>
    <col min="10756" max="10756" width="14.5546875" style="1" customWidth="1"/>
    <col min="10757" max="10757" width="16" style="1" customWidth="1"/>
    <col min="10758" max="10758" width="11.6640625" style="1" customWidth="1"/>
    <col min="10759" max="10759" width="16.33203125" style="1" customWidth="1"/>
    <col min="10760" max="10760" width="18" style="1" bestFit="1" customWidth="1"/>
    <col min="10761" max="10761" width="16.6640625" style="1" bestFit="1" customWidth="1"/>
    <col min="10762" max="11008" width="9.109375" style="1"/>
    <col min="11009" max="11009" width="75.5546875" style="1" customWidth="1"/>
    <col min="11010" max="11010" width="11.88671875" style="1" customWidth="1"/>
    <col min="11011" max="11011" width="15.88671875" style="1" customWidth="1"/>
    <col min="11012" max="11012" width="14.5546875" style="1" customWidth="1"/>
    <col min="11013" max="11013" width="16" style="1" customWidth="1"/>
    <col min="11014" max="11014" width="11.6640625" style="1" customWidth="1"/>
    <col min="11015" max="11015" width="16.33203125" style="1" customWidth="1"/>
    <col min="11016" max="11016" width="18" style="1" bestFit="1" customWidth="1"/>
    <col min="11017" max="11017" width="16.6640625" style="1" bestFit="1" customWidth="1"/>
    <col min="11018" max="11264" width="9.109375" style="1"/>
    <col min="11265" max="11265" width="75.5546875" style="1" customWidth="1"/>
    <col min="11266" max="11266" width="11.88671875" style="1" customWidth="1"/>
    <col min="11267" max="11267" width="15.88671875" style="1" customWidth="1"/>
    <col min="11268" max="11268" width="14.5546875" style="1" customWidth="1"/>
    <col min="11269" max="11269" width="16" style="1" customWidth="1"/>
    <col min="11270" max="11270" width="11.6640625" style="1" customWidth="1"/>
    <col min="11271" max="11271" width="16.33203125" style="1" customWidth="1"/>
    <col min="11272" max="11272" width="18" style="1" bestFit="1" customWidth="1"/>
    <col min="11273" max="11273" width="16.6640625" style="1" bestFit="1" customWidth="1"/>
    <col min="11274" max="11520" width="9.109375" style="1"/>
    <col min="11521" max="11521" width="75.5546875" style="1" customWidth="1"/>
    <col min="11522" max="11522" width="11.88671875" style="1" customWidth="1"/>
    <col min="11523" max="11523" width="15.88671875" style="1" customWidth="1"/>
    <col min="11524" max="11524" width="14.5546875" style="1" customWidth="1"/>
    <col min="11525" max="11525" width="16" style="1" customWidth="1"/>
    <col min="11526" max="11526" width="11.6640625" style="1" customWidth="1"/>
    <col min="11527" max="11527" width="16.33203125" style="1" customWidth="1"/>
    <col min="11528" max="11528" width="18" style="1" bestFit="1" customWidth="1"/>
    <col min="11529" max="11529" width="16.6640625" style="1" bestFit="1" customWidth="1"/>
    <col min="11530" max="11776" width="9.109375" style="1"/>
    <col min="11777" max="11777" width="75.5546875" style="1" customWidth="1"/>
    <col min="11778" max="11778" width="11.88671875" style="1" customWidth="1"/>
    <col min="11779" max="11779" width="15.88671875" style="1" customWidth="1"/>
    <col min="11780" max="11780" width="14.5546875" style="1" customWidth="1"/>
    <col min="11781" max="11781" width="16" style="1" customWidth="1"/>
    <col min="11782" max="11782" width="11.6640625" style="1" customWidth="1"/>
    <col min="11783" max="11783" width="16.33203125" style="1" customWidth="1"/>
    <col min="11784" max="11784" width="18" style="1" bestFit="1" customWidth="1"/>
    <col min="11785" max="11785" width="16.6640625" style="1" bestFit="1" customWidth="1"/>
    <col min="11786" max="12032" width="9.109375" style="1"/>
    <col min="12033" max="12033" width="75.5546875" style="1" customWidth="1"/>
    <col min="12034" max="12034" width="11.88671875" style="1" customWidth="1"/>
    <col min="12035" max="12035" width="15.88671875" style="1" customWidth="1"/>
    <col min="12036" max="12036" width="14.5546875" style="1" customWidth="1"/>
    <col min="12037" max="12037" width="16" style="1" customWidth="1"/>
    <col min="12038" max="12038" width="11.6640625" style="1" customWidth="1"/>
    <col min="12039" max="12039" width="16.33203125" style="1" customWidth="1"/>
    <col min="12040" max="12040" width="18" style="1" bestFit="1" customWidth="1"/>
    <col min="12041" max="12041" width="16.6640625" style="1" bestFit="1" customWidth="1"/>
    <col min="12042" max="12288" width="9.109375" style="1"/>
    <col min="12289" max="12289" width="75.5546875" style="1" customWidth="1"/>
    <col min="12290" max="12290" width="11.88671875" style="1" customWidth="1"/>
    <col min="12291" max="12291" width="15.88671875" style="1" customWidth="1"/>
    <col min="12292" max="12292" width="14.5546875" style="1" customWidth="1"/>
    <col min="12293" max="12293" width="16" style="1" customWidth="1"/>
    <col min="12294" max="12294" width="11.6640625" style="1" customWidth="1"/>
    <col min="12295" max="12295" width="16.33203125" style="1" customWidth="1"/>
    <col min="12296" max="12296" width="18" style="1" bestFit="1" customWidth="1"/>
    <col min="12297" max="12297" width="16.6640625" style="1" bestFit="1" customWidth="1"/>
    <col min="12298" max="12544" width="9.109375" style="1"/>
    <col min="12545" max="12545" width="75.5546875" style="1" customWidth="1"/>
    <col min="12546" max="12546" width="11.88671875" style="1" customWidth="1"/>
    <col min="12547" max="12547" width="15.88671875" style="1" customWidth="1"/>
    <col min="12548" max="12548" width="14.5546875" style="1" customWidth="1"/>
    <col min="12549" max="12549" width="16" style="1" customWidth="1"/>
    <col min="12550" max="12550" width="11.6640625" style="1" customWidth="1"/>
    <col min="12551" max="12551" width="16.33203125" style="1" customWidth="1"/>
    <col min="12552" max="12552" width="18" style="1" bestFit="1" customWidth="1"/>
    <col min="12553" max="12553" width="16.6640625" style="1" bestFit="1" customWidth="1"/>
    <col min="12554" max="12800" width="9.109375" style="1"/>
    <col min="12801" max="12801" width="75.5546875" style="1" customWidth="1"/>
    <col min="12802" max="12802" width="11.88671875" style="1" customWidth="1"/>
    <col min="12803" max="12803" width="15.88671875" style="1" customWidth="1"/>
    <col min="12804" max="12804" width="14.5546875" style="1" customWidth="1"/>
    <col min="12805" max="12805" width="16" style="1" customWidth="1"/>
    <col min="12806" max="12806" width="11.6640625" style="1" customWidth="1"/>
    <col min="12807" max="12807" width="16.33203125" style="1" customWidth="1"/>
    <col min="12808" max="12808" width="18" style="1" bestFit="1" customWidth="1"/>
    <col min="12809" max="12809" width="16.6640625" style="1" bestFit="1" customWidth="1"/>
    <col min="12810" max="13056" width="9.109375" style="1"/>
    <col min="13057" max="13057" width="75.5546875" style="1" customWidth="1"/>
    <col min="13058" max="13058" width="11.88671875" style="1" customWidth="1"/>
    <col min="13059" max="13059" width="15.88671875" style="1" customWidth="1"/>
    <col min="13060" max="13060" width="14.5546875" style="1" customWidth="1"/>
    <col min="13061" max="13061" width="16" style="1" customWidth="1"/>
    <col min="13062" max="13062" width="11.6640625" style="1" customWidth="1"/>
    <col min="13063" max="13063" width="16.33203125" style="1" customWidth="1"/>
    <col min="13064" max="13064" width="18" style="1" bestFit="1" customWidth="1"/>
    <col min="13065" max="13065" width="16.6640625" style="1" bestFit="1" customWidth="1"/>
    <col min="13066" max="13312" width="9.109375" style="1"/>
    <col min="13313" max="13313" width="75.5546875" style="1" customWidth="1"/>
    <col min="13314" max="13314" width="11.88671875" style="1" customWidth="1"/>
    <col min="13315" max="13315" width="15.88671875" style="1" customWidth="1"/>
    <col min="13316" max="13316" width="14.5546875" style="1" customWidth="1"/>
    <col min="13317" max="13317" width="16" style="1" customWidth="1"/>
    <col min="13318" max="13318" width="11.6640625" style="1" customWidth="1"/>
    <col min="13319" max="13319" width="16.33203125" style="1" customWidth="1"/>
    <col min="13320" max="13320" width="18" style="1" bestFit="1" customWidth="1"/>
    <col min="13321" max="13321" width="16.6640625" style="1" bestFit="1" customWidth="1"/>
    <col min="13322" max="13568" width="9.109375" style="1"/>
    <col min="13569" max="13569" width="75.5546875" style="1" customWidth="1"/>
    <col min="13570" max="13570" width="11.88671875" style="1" customWidth="1"/>
    <col min="13571" max="13571" width="15.88671875" style="1" customWidth="1"/>
    <col min="13572" max="13572" width="14.5546875" style="1" customWidth="1"/>
    <col min="13573" max="13573" width="16" style="1" customWidth="1"/>
    <col min="13574" max="13574" width="11.6640625" style="1" customWidth="1"/>
    <col min="13575" max="13575" width="16.33203125" style="1" customWidth="1"/>
    <col min="13576" max="13576" width="18" style="1" bestFit="1" customWidth="1"/>
    <col min="13577" max="13577" width="16.6640625" style="1" bestFit="1" customWidth="1"/>
    <col min="13578" max="13824" width="9.109375" style="1"/>
    <col min="13825" max="13825" width="75.5546875" style="1" customWidth="1"/>
    <col min="13826" max="13826" width="11.88671875" style="1" customWidth="1"/>
    <col min="13827" max="13827" width="15.88671875" style="1" customWidth="1"/>
    <col min="13828" max="13828" width="14.5546875" style="1" customWidth="1"/>
    <col min="13829" max="13829" width="16" style="1" customWidth="1"/>
    <col min="13830" max="13830" width="11.6640625" style="1" customWidth="1"/>
    <col min="13831" max="13831" width="16.33203125" style="1" customWidth="1"/>
    <col min="13832" max="13832" width="18" style="1" bestFit="1" customWidth="1"/>
    <col min="13833" max="13833" width="16.6640625" style="1" bestFit="1" customWidth="1"/>
    <col min="13834" max="14080" width="9.109375" style="1"/>
    <col min="14081" max="14081" width="75.5546875" style="1" customWidth="1"/>
    <col min="14082" max="14082" width="11.88671875" style="1" customWidth="1"/>
    <col min="14083" max="14083" width="15.88671875" style="1" customWidth="1"/>
    <col min="14084" max="14084" width="14.5546875" style="1" customWidth="1"/>
    <col min="14085" max="14085" width="16" style="1" customWidth="1"/>
    <col min="14086" max="14086" width="11.6640625" style="1" customWidth="1"/>
    <col min="14087" max="14087" width="16.33203125" style="1" customWidth="1"/>
    <col min="14088" max="14088" width="18" style="1" bestFit="1" customWidth="1"/>
    <col min="14089" max="14089" width="16.6640625" style="1" bestFit="1" customWidth="1"/>
    <col min="14090" max="14336" width="9.109375" style="1"/>
    <col min="14337" max="14337" width="75.5546875" style="1" customWidth="1"/>
    <col min="14338" max="14338" width="11.88671875" style="1" customWidth="1"/>
    <col min="14339" max="14339" width="15.88671875" style="1" customWidth="1"/>
    <col min="14340" max="14340" width="14.5546875" style="1" customWidth="1"/>
    <col min="14341" max="14341" width="16" style="1" customWidth="1"/>
    <col min="14342" max="14342" width="11.6640625" style="1" customWidth="1"/>
    <col min="14343" max="14343" width="16.33203125" style="1" customWidth="1"/>
    <col min="14344" max="14344" width="18" style="1" bestFit="1" customWidth="1"/>
    <col min="14345" max="14345" width="16.6640625" style="1" bestFit="1" customWidth="1"/>
    <col min="14346" max="14592" width="9.109375" style="1"/>
    <col min="14593" max="14593" width="75.5546875" style="1" customWidth="1"/>
    <col min="14594" max="14594" width="11.88671875" style="1" customWidth="1"/>
    <col min="14595" max="14595" width="15.88671875" style="1" customWidth="1"/>
    <col min="14596" max="14596" width="14.5546875" style="1" customWidth="1"/>
    <col min="14597" max="14597" width="16" style="1" customWidth="1"/>
    <col min="14598" max="14598" width="11.6640625" style="1" customWidth="1"/>
    <col min="14599" max="14599" width="16.33203125" style="1" customWidth="1"/>
    <col min="14600" max="14600" width="18" style="1" bestFit="1" customWidth="1"/>
    <col min="14601" max="14601" width="16.6640625" style="1" bestFit="1" customWidth="1"/>
    <col min="14602" max="14848" width="9.109375" style="1"/>
    <col min="14849" max="14849" width="75.5546875" style="1" customWidth="1"/>
    <col min="14850" max="14850" width="11.88671875" style="1" customWidth="1"/>
    <col min="14851" max="14851" width="15.88671875" style="1" customWidth="1"/>
    <col min="14852" max="14852" width="14.5546875" style="1" customWidth="1"/>
    <col min="14853" max="14853" width="16" style="1" customWidth="1"/>
    <col min="14854" max="14854" width="11.6640625" style="1" customWidth="1"/>
    <col min="14855" max="14855" width="16.33203125" style="1" customWidth="1"/>
    <col min="14856" max="14856" width="18" style="1" bestFit="1" customWidth="1"/>
    <col min="14857" max="14857" width="16.6640625" style="1" bestFit="1" customWidth="1"/>
    <col min="14858" max="15104" width="9.109375" style="1"/>
    <col min="15105" max="15105" width="75.5546875" style="1" customWidth="1"/>
    <col min="15106" max="15106" width="11.88671875" style="1" customWidth="1"/>
    <col min="15107" max="15107" width="15.88671875" style="1" customWidth="1"/>
    <col min="15108" max="15108" width="14.5546875" style="1" customWidth="1"/>
    <col min="15109" max="15109" width="16" style="1" customWidth="1"/>
    <col min="15110" max="15110" width="11.6640625" style="1" customWidth="1"/>
    <col min="15111" max="15111" width="16.33203125" style="1" customWidth="1"/>
    <col min="15112" max="15112" width="18" style="1" bestFit="1" customWidth="1"/>
    <col min="15113" max="15113" width="16.6640625" style="1" bestFit="1" customWidth="1"/>
    <col min="15114" max="15360" width="9.109375" style="1"/>
    <col min="15361" max="15361" width="75.5546875" style="1" customWidth="1"/>
    <col min="15362" max="15362" width="11.88671875" style="1" customWidth="1"/>
    <col min="15363" max="15363" width="15.88671875" style="1" customWidth="1"/>
    <col min="15364" max="15364" width="14.5546875" style="1" customWidth="1"/>
    <col min="15365" max="15365" width="16" style="1" customWidth="1"/>
    <col min="15366" max="15366" width="11.6640625" style="1" customWidth="1"/>
    <col min="15367" max="15367" width="16.33203125" style="1" customWidth="1"/>
    <col min="15368" max="15368" width="18" style="1" bestFit="1" customWidth="1"/>
    <col min="15369" max="15369" width="16.6640625" style="1" bestFit="1" customWidth="1"/>
    <col min="15370" max="15616" width="9.109375" style="1"/>
    <col min="15617" max="15617" width="75.5546875" style="1" customWidth="1"/>
    <col min="15618" max="15618" width="11.88671875" style="1" customWidth="1"/>
    <col min="15619" max="15619" width="15.88671875" style="1" customWidth="1"/>
    <col min="15620" max="15620" width="14.5546875" style="1" customWidth="1"/>
    <col min="15621" max="15621" width="16" style="1" customWidth="1"/>
    <col min="15622" max="15622" width="11.6640625" style="1" customWidth="1"/>
    <col min="15623" max="15623" width="16.33203125" style="1" customWidth="1"/>
    <col min="15624" max="15624" width="18" style="1" bestFit="1" customWidth="1"/>
    <col min="15625" max="15625" width="16.6640625" style="1" bestFit="1" customWidth="1"/>
    <col min="15626" max="15872" width="9.109375" style="1"/>
    <col min="15873" max="15873" width="75.5546875" style="1" customWidth="1"/>
    <col min="15874" max="15874" width="11.88671875" style="1" customWidth="1"/>
    <col min="15875" max="15875" width="15.88671875" style="1" customWidth="1"/>
    <col min="15876" max="15876" width="14.5546875" style="1" customWidth="1"/>
    <col min="15877" max="15877" width="16" style="1" customWidth="1"/>
    <col min="15878" max="15878" width="11.6640625" style="1" customWidth="1"/>
    <col min="15879" max="15879" width="16.33203125" style="1" customWidth="1"/>
    <col min="15880" max="15880" width="18" style="1" bestFit="1" customWidth="1"/>
    <col min="15881" max="15881" width="16.6640625" style="1" bestFit="1" customWidth="1"/>
    <col min="15882" max="16128" width="9.109375" style="1"/>
    <col min="16129" max="16129" width="75.5546875" style="1" customWidth="1"/>
    <col min="16130" max="16130" width="11.88671875" style="1" customWidth="1"/>
    <col min="16131" max="16131" width="15.88671875" style="1" customWidth="1"/>
    <col min="16132" max="16132" width="14.5546875" style="1" customWidth="1"/>
    <col min="16133" max="16133" width="16" style="1" customWidth="1"/>
    <col min="16134" max="16134" width="11.6640625" style="1" customWidth="1"/>
    <col min="16135" max="16135" width="16.33203125" style="1" customWidth="1"/>
    <col min="16136" max="16136" width="18" style="1" bestFit="1" customWidth="1"/>
    <col min="16137" max="16137" width="16.6640625" style="1" bestFit="1" customWidth="1"/>
    <col min="16138" max="16384" width="9.109375" style="1"/>
  </cols>
  <sheetData>
    <row r="1" spans="1:5" ht="30.6" x14ac:dyDescent="0.2">
      <c r="A1" s="2" t="s">
        <v>0</v>
      </c>
      <c r="B1" s="2" t="s">
        <v>670</v>
      </c>
      <c r="C1" s="2" t="s">
        <v>1</v>
      </c>
      <c r="D1" s="2" t="s">
        <v>2</v>
      </c>
      <c r="E1" s="2" t="s">
        <v>3</v>
      </c>
    </row>
    <row r="2" spans="1:5" s="5" customFormat="1" x14ac:dyDescent="0.2">
      <c r="A2" s="3" t="s">
        <v>4</v>
      </c>
      <c r="B2" s="3" t="s">
        <v>5</v>
      </c>
      <c r="C2" s="4">
        <f>C3+C194+C210</f>
        <v>111720201862.76001</v>
      </c>
      <c r="D2" s="4">
        <f>D3+D194+D210</f>
        <v>97766334223.589996</v>
      </c>
      <c r="E2" s="4">
        <f>E3+E194+E210</f>
        <v>15852417639.17</v>
      </c>
    </row>
    <row r="3" spans="1:5" s="5" customFormat="1" x14ac:dyDescent="0.2">
      <c r="A3" s="3" t="s">
        <v>6</v>
      </c>
      <c r="B3" s="3" t="s">
        <v>7</v>
      </c>
      <c r="C3" s="4">
        <v>86125217604.639999</v>
      </c>
      <c r="D3" s="4">
        <v>74398635033.279999</v>
      </c>
      <c r="E3" s="4">
        <v>11726582571.360001</v>
      </c>
    </row>
    <row r="4" spans="1:5" x14ac:dyDescent="0.2">
      <c r="A4" s="3" t="s">
        <v>8</v>
      </c>
      <c r="B4" s="3"/>
      <c r="C4" s="4">
        <f>C3-C5</f>
        <v>55861989755.380005</v>
      </c>
      <c r="D4" s="4">
        <f>D3-D5</f>
        <v>44135407184.020004</v>
      </c>
      <c r="E4" s="4">
        <f>E3-E5</f>
        <v>11726582571.360001</v>
      </c>
    </row>
    <row r="5" spans="1:5" x14ac:dyDescent="0.2">
      <c r="A5" s="3" t="s">
        <v>9</v>
      </c>
      <c r="B5" s="3"/>
      <c r="C5" s="4">
        <v>30263227849.259998</v>
      </c>
      <c r="D5" s="4">
        <v>30263227849.259998</v>
      </c>
      <c r="E5" s="4" t="s">
        <v>10</v>
      </c>
    </row>
    <row r="6" spans="1:5" x14ac:dyDescent="0.2">
      <c r="A6" s="3" t="s">
        <v>11</v>
      </c>
      <c r="B6" s="3" t="s">
        <v>12</v>
      </c>
      <c r="C6" s="4">
        <v>20512289633.919998</v>
      </c>
      <c r="D6" s="4">
        <v>12928944242.030001</v>
      </c>
      <c r="E6" s="4">
        <v>7583345391.8900003</v>
      </c>
    </row>
    <row r="7" spans="1:5" x14ac:dyDescent="0.2">
      <c r="A7" s="3" t="s">
        <v>11</v>
      </c>
      <c r="B7" s="3" t="s">
        <v>13</v>
      </c>
      <c r="C7" s="4">
        <v>13859248294.780001</v>
      </c>
      <c r="D7" s="4">
        <v>8477508880.7200003</v>
      </c>
      <c r="E7" s="4">
        <v>5381739414.0600004</v>
      </c>
    </row>
    <row r="8" spans="1:5" x14ac:dyDescent="0.2">
      <c r="A8" s="3" t="s">
        <v>14</v>
      </c>
      <c r="B8" s="3" t="s">
        <v>15</v>
      </c>
      <c r="C8" s="4">
        <v>7688208224.3500004</v>
      </c>
      <c r="D8" s="4">
        <v>2306468810.29</v>
      </c>
      <c r="E8" s="4">
        <v>5381739414.0600004</v>
      </c>
    </row>
    <row r="9" spans="1:5" x14ac:dyDescent="0.2">
      <c r="A9" s="3" t="s">
        <v>16</v>
      </c>
      <c r="B9" s="3" t="s">
        <v>17</v>
      </c>
      <c r="C9" s="4">
        <v>7640212290.8199997</v>
      </c>
      <c r="D9" s="4">
        <v>2292070030.8499999</v>
      </c>
      <c r="E9" s="4">
        <v>5348142259.9700003</v>
      </c>
    </row>
    <row r="10" spans="1:5" x14ac:dyDescent="0.2">
      <c r="A10" s="3" t="s">
        <v>18</v>
      </c>
      <c r="B10" s="3" t="s">
        <v>19</v>
      </c>
      <c r="C10" s="4">
        <v>47995933.530000001</v>
      </c>
      <c r="D10" s="4">
        <v>14398779.439999999</v>
      </c>
      <c r="E10" s="4">
        <v>33597154.090000004</v>
      </c>
    </row>
    <row r="11" spans="1:5" x14ac:dyDescent="0.2">
      <c r="A11" s="3" t="s">
        <v>20</v>
      </c>
      <c r="B11" s="3" t="s">
        <v>21</v>
      </c>
      <c r="C11" s="4">
        <v>1665877762.6600001</v>
      </c>
      <c r="D11" s="4">
        <v>1665877762.6600001</v>
      </c>
      <c r="E11" s="4" t="s">
        <v>10</v>
      </c>
    </row>
    <row r="12" spans="1:5" x14ac:dyDescent="0.2">
      <c r="A12" s="3" t="s">
        <v>20</v>
      </c>
      <c r="B12" s="3" t="s">
        <v>22</v>
      </c>
      <c r="C12" s="4">
        <v>1665877762.6600001</v>
      </c>
      <c r="D12" s="4">
        <v>1665877762.6600001</v>
      </c>
      <c r="E12" s="4" t="s">
        <v>10</v>
      </c>
    </row>
    <row r="13" spans="1:5" x14ac:dyDescent="0.2">
      <c r="A13" s="3" t="s">
        <v>23</v>
      </c>
      <c r="B13" s="3" t="s">
        <v>24</v>
      </c>
      <c r="C13" s="4">
        <v>4505162307.7700005</v>
      </c>
      <c r="D13" s="4">
        <v>4505162307.7700005</v>
      </c>
      <c r="E13" s="4" t="s">
        <v>10</v>
      </c>
    </row>
    <row r="14" spans="1:5" x14ac:dyDescent="0.2">
      <c r="A14" s="3" t="s">
        <v>25</v>
      </c>
      <c r="B14" s="3" t="s">
        <v>26</v>
      </c>
      <c r="C14" s="4">
        <v>4123121905.8099999</v>
      </c>
      <c r="D14" s="4">
        <v>4123121905.8099999</v>
      </c>
      <c r="E14" s="4" t="s">
        <v>10</v>
      </c>
    </row>
    <row r="15" spans="1:5" x14ac:dyDescent="0.2">
      <c r="A15" s="3" t="s">
        <v>27</v>
      </c>
      <c r="B15" s="3" t="s">
        <v>28</v>
      </c>
      <c r="C15" s="4">
        <v>-129108762.69</v>
      </c>
      <c r="D15" s="4">
        <v>-129108762.69</v>
      </c>
      <c r="E15" s="4" t="s">
        <v>10</v>
      </c>
    </row>
    <row r="16" spans="1:5" x14ac:dyDescent="0.2">
      <c r="A16" s="3" t="s">
        <v>29</v>
      </c>
      <c r="B16" s="3" t="s">
        <v>30</v>
      </c>
      <c r="C16" s="4">
        <v>511149164.64999998</v>
      </c>
      <c r="D16" s="4">
        <v>511149164.64999998</v>
      </c>
      <c r="E16" s="4" t="s">
        <v>10</v>
      </c>
    </row>
    <row r="17" spans="1:5" x14ac:dyDescent="0.2">
      <c r="A17" s="3" t="s">
        <v>31</v>
      </c>
      <c r="B17" s="3" t="s">
        <v>32</v>
      </c>
      <c r="C17" s="4">
        <v>2201605977.8299999</v>
      </c>
      <c r="D17" s="4">
        <v>0</v>
      </c>
      <c r="E17" s="4">
        <v>2201605977.8299999</v>
      </c>
    </row>
    <row r="18" spans="1:5" x14ac:dyDescent="0.2">
      <c r="A18" s="3" t="s">
        <v>33</v>
      </c>
      <c r="B18" s="3" t="s">
        <v>34</v>
      </c>
      <c r="C18" s="4">
        <v>201774611.21000001</v>
      </c>
      <c r="D18" s="4" t="s">
        <v>10</v>
      </c>
      <c r="E18" s="4">
        <v>201774611.21000001</v>
      </c>
    </row>
    <row r="19" spans="1:5" x14ac:dyDescent="0.2">
      <c r="A19" s="3" t="s">
        <v>35</v>
      </c>
      <c r="B19" s="3" t="s">
        <v>36</v>
      </c>
      <c r="C19" s="4">
        <v>201774611.21000001</v>
      </c>
      <c r="D19" s="4" t="s">
        <v>10</v>
      </c>
      <c r="E19" s="4">
        <v>201774611.21000001</v>
      </c>
    </row>
    <row r="20" spans="1:5" x14ac:dyDescent="0.2">
      <c r="A20" s="3" t="s">
        <v>37</v>
      </c>
      <c r="B20" s="3" t="s">
        <v>38</v>
      </c>
      <c r="C20" s="4">
        <v>1999831366.6199999</v>
      </c>
      <c r="D20" s="4">
        <v>0</v>
      </c>
      <c r="E20" s="4">
        <v>1999831366.6199999</v>
      </c>
    </row>
    <row r="21" spans="1:5" x14ac:dyDescent="0.2">
      <c r="A21" s="3" t="s">
        <v>39</v>
      </c>
      <c r="B21" s="3" t="s">
        <v>40</v>
      </c>
      <c r="C21" s="4">
        <v>227375146.84999999</v>
      </c>
      <c r="D21" s="4">
        <v>0</v>
      </c>
      <c r="E21" s="4">
        <v>227375146.84999999</v>
      </c>
    </row>
    <row r="22" spans="1:5" x14ac:dyDescent="0.2">
      <c r="A22" s="3" t="s">
        <v>41</v>
      </c>
      <c r="B22" s="3" t="s">
        <v>42</v>
      </c>
      <c r="C22" s="4">
        <v>1772456219.77</v>
      </c>
      <c r="D22" s="4" t="s">
        <v>10</v>
      </c>
      <c r="E22" s="4">
        <v>1772456219.77</v>
      </c>
    </row>
    <row r="23" spans="1:5" x14ac:dyDescent="0.2">
      <c r="A23" s="3" t="s">
        <v>43</v>
      </c>
      <c r="B23" s="3" t="s">
        <v>44</v>
      </c>
      <c r="C23" s="4">
        <v>4451435361.3100004</v>
      </c>
      <c r="D23" s="4">
        <v>4451435361.3100004</v>
      </c>
      <c r="E23" s="4" t="s">
        <v>10</v>
      </c>
    </row>
    <row r="24" spans="1:5" x14ac:dyDescent="0.2">
      <c r="A24" s="3" t="s">
        <v>45</v>
      </c>
      <c r="B24" s="3" t="s">
        <v>46</v>
      </c>
      <c r="C24" s="4">
        <v>4451435361.3100004</v>
      </c>
      <c r="D24" s="4">
        <v>4451435361.3100004</v>
      </c>
      <c r="E24" s="4" t="s">
        <v>10</v>
      </c>
    </row>
    <row r="25" spans="1:5" x14ac:dyDescent="0.2">
      <c r="A25" s="3" t="s">
        <v>45</v>
      </c>
      <c r="B25" s="3" t="s">
        <v>47</v>
      </c>
      <c r="C25" s="4">
        <v>4451435361.3100004</v>
      </c>
      <c r="D25" s="4">
        <v>4451435361.3100004</v>
      </c>
      <c r="E25" s="4" t="s">
        <v>10</v>
      </c>
    </row>
    <row r="26" spans="1:5" x14ac:dyDescent="0.2">
      <c r="A26" s="3" t="s">
        <v>48</v>
      </c>
      <c r="B26" s="3" t="s">
        <v>49</v>
      </c>
      <c r="C26" s="4">
        <v>2457052850.5900002</v>
      </c>
      <c r="D26" s="4">
        <v>0</v>
      </c>
      <c r="E26" s="4">
        <v>2457052850.5900002</v>
      </c>
    </row>
    <row r="27" spans="1:5" x14ac:dyDescent="0.2">
      <c r="A27" s="3" t="s">
        <v>50</v>
      </c>
      <c r="B27" s="3" t="s">
        <v>51</v>
      </c>
      <c r="C27" s="4">
        <v>1504394519.22</v>
      </c>
      <c r="D27" s="4">
        <v>0</v>
      </c>
      <c r="E27" s="4">
        <v>1504394519.22</v>
      </c>
    </row>
    <row r="28" spans="1:5" x14ac:dyDescent="0.2">
      <c r="A28" s="3" t="s">
        <v>52</v>
      </c>
      <c r="B28" s="3" t="s">
        <v>53</v>
      </c>
      <c r="C28" s="4">
        <v>711116137</v>
      </c>
      <c r="D28" s="4">
        <v>0</v>
      </c>
      <c r="E28" s="4">
        <v>711116137</v>
      </c>
    </row>
    <row r="29" spans="1:5" ht="12" customHeight="1" x14ac:dyDescent="0.2">
      <c r="A29" s="3" t="s">
        <v>54</v>
      </c>
      <c r="B29" s="3" t="s">
        <v>55</v>
      </c>
      <c r="C29" s="4">
        <v>82036626.359999999</v>
      </c>
      <c r="D29" s="4" t="s">
        <v>10</v>
      </c>
      <c r="E29" s="4">
        <v>82036626.359999999</v>
      </c>
    </row>
    <row r="30" spans="1:5" x14ac:dyDescent="0.2">
      <c r="A30" s="3" t="s">
        <v>56</v>
      </c>
      <c r="B30" s="3" t="s">
        <v>57</v>
      </c>
      <c r="C30" s="4">
        <v>582701304.21000004</v>
      </c>
      <c r="D30" s="4">
        <v>0</v>
      </c>
      <c r="E30" s="4">
        <v>582701304.21000004</v>
      </c>
    </row>
    <row r="31" spans="1:5" x14ac:dyDescent="0.2">
      <c r="A31" s="3" t="s">
        <v>58</v>
      </c>
      <c r="B31" s="3" t="s">
        <v>59</v>
      </c>
      <c r="C31" s="4">
        <v>46378206.43</v>
      </c>
      <c r="D31" s="4" t="s">
        <v>10</v>
      </c>
      <c r="E31" s="4">
        <v>46378206.43</v>
      </c>
    </row>
    <row r="32" spans="1:5" x14ac:dyDescent="0.2">
      <c r="A32" s="3" t="s">
        <v>60</v>
      </c>
      <c r="B32" s="3" t="s">
        <v>61</v>
      </c>
      <c r="C32" s="4">
        <v>793278382.22000003</v>
      </c>
      <c r="D32" s="4" t="s">
        <v>10</v>
      </c>
      <c r="E32" s="4">
        <v>793278382.22000003</v>
      </c>
    </row>
    <row r="33" spans="1:5" x14ac:dyDescent="0.2">
      <c r="A33" s="3" t="s">
        <v>62</v>
      </c>
      <c r="B33" s="3" t="s">
        <v>63</v>
      </c>
      <c r="C33" s="4">
        <v>100518251.11</v>
      </c>
      <c r="D33" s="4" t="s">
        <v>10</v>
      </c>
      <c r="E33" s="4">
        <v>100518251.11</v>
      </c>
    </row>
    <row r="34" spans="1:5" x14ac:dyDescent="0.2">
      <c r="A34" s="3" t="s">
        <v>64</v>
      </c>
      <c r="B34" s="3" t="s">
        <v>65</v>
      </c>
      <c r="C34" s="4">
        <v>692760131.11000001</v>
      </c>
      <c r="D34" s="4" t="s">
        <v>10</v>
      </c>
      <c r="E34" s="4">
        <v>692760131.11000001</v>
      </c>
    </row>
    <row r="35" spans="1:5" x14ac:dyDescent="0.2">
      <c r="A35" s="3" t="s">
        <v>66</v>
      </c>
      <c r="B35" s="3" t="s">
        <v>67</v>
      </c>
      <c r="C35" s="4">
        <v>952658331.37</v>
      </c>
      <c r="D35" s="4" t="s">
        <v>10</v>
      </c>
      <c r="E35" s="4">
        <v>952658331.37</v>
      </c>
    </row>
    <row r="36" spans="1:5" x14ac:dyDescent="0.2">
      <c r="A36" s="3" t="s">
        <v>66</v>
      </c>
      <c r="B36" s="3" t="s">
        <v>68</v>
      </c>
      <c r="C36" s="4">
        <v>952658331.37</v>
      </c>
      <c r="D36" s="4" t="s">
        <v>10</v>
      </c>
      <c r="E36" s="4">
        <v>952658331.37</v>
      </c>
    </row>
    <row r="37" spans="1:5" x14ac:dyDescent="0.2">
      <c r="A37" s="3" t="s">
        <v>69</v>
      </c>
      <c r="B37" s="3" t="s">
        <v>70</v>
      </c>
      <c r="C37" s="4">
        <v>185124127.59</v>
      </c>
      <c r="D37" s="4" t="s">
        <v>10</v>
      </c>
      <c r="E37" s="4">
        <v>185124127.59</v>
      </c>
    </row>
    <row r="38" spans="1:5" x14ac:dyDescent="0.2">
      <c r="A38" s="3" t="s">
        <v>71</v>
      </c>
      <c r="B38" s="3" t="s">
        <v>72</v>
      </c>
      <c r="C38" s="4">
        <v>239532263.08000001</v>
      </c>
      <c r="D38" s="4" t="s">
        <v>10</v>
      </c>
      <c r="E38" s="4">
        <v>239532263.08000001</v>
      </c>
    </row>
    <row r="39" spans="1:5" x14ac:dyDescent="0.2">
      <c r="A39" s="3" t="s">
        <v>73</v>
      </c>
      <c r="B39" s="3" t="s">
        <v>74</v>
      </c>
      <c r="C39" s="4">
        <v>528001940.69999999</v>
      </c>
      <c r="D39" s="4" t="s">
        <v>10</v>
      </c>
      <c r="E39" s="4">
        <v>528001940.69999999</v>
      </c>
    </row>
    <row r="40" spans="1:5" x14ac:dyDescent="0.2">
      <c r="A40" s="3" t="s">
        <v>75</v>
      </c>
      <c r="B40" s="3" t="s">
        <v>76</v>
      </c>
      <c r="C40" s="4">
        <v>47994444085.260002</v>
      </c>
      <c r="D40" s="4">
        <v>46308902223.489998</v>
      </c>
      <c r="E40" s="4">
        <v>1685541861.77</v>
      </c>
    </row>
    <row r="41" spans="1:5" x14ac:dyDescent="0.2">
      <c r="A41" s="3" t="s">
        <v>77</v>
      </c>
      <c r="B41" s="3" t="s">
        <v>78</v>
      </c>
      <c r="C41" s="4">
        <v>39896110473.760002</v>
      </c>
      <c r="D41" s="4">
        <v>38329506447.449997</v>
      </c>
      <c r="E41" s="4">
        <v>1566604026.3099999</v>
      </c>
    </row>
    <row r="42" spans="1:5" x14ac:dyDescent="0.2">
      <c r="A42" s="3" t="s">
        <v>79</v>
      </c>
      <c r="B42" s="3" t="s">
        <v>80</v>
      </c>
      <c r="C42" s="4">
        <v>36762902400.540001</v>
      </c>
      <c r="D42" s="4">
        <v>36762902400.540001</v>
      </c>
      <c r="E42" s="4" t="s">
        <v>10</v>
      </c>
    </row>
    <row r="43" spans="1:5" x14ac:dyDescent="0.2">
      <c r="A43" s="3" t="s">
        <v>81</v>
      </c>
      <c r="B43" s="3" t="s">
        <v>82</v>
      </c>
      <c r="C43" s="4">
        <v>8936580782.3099995</v>
      </c>
      <c r="D43" s="4">
        <v>8936580782.3099995</v>
      </c>
      <c r="E43" s="4" t="s">
        <v>10</v>
      </c>
    </row>
    <row r="44" spans="1:5" x14ac:dyDescent="0.2">
      <c r="A44" s="3" t="s">
        <v>83</v>
      </c>
      <c r="B44" s="3" t="s">
        <v>84</v>
      </c>
      <c r="C44" s="4">
        <v>7107009.7800000003</v>
      </c>
      <c r="D44" s="4">
        <v>7107009.7800000003</v>
      </c>
      <c r="E44" s="4" t="s">
        <v>10</v>
      </c>
    </row>
    <row r="45" spans="1:5" x14ac:dyDescent="0.2">
      <c r="A45" s="3" t="s">
        <v>85</v>
      </c>
      <c r="B45" s="3" t="s">
        <v>86</v>
      </c>
      <c r="C45" s="4">
        <v>12956031717.23</v>
      </c>
      <c r="D45" s="4">
        <v>12956031717.23</v>
      </c>
      <c r="E45" s="4" t="s">
        <v>10</v>
      </c>
    </row>
    <row r="46" spans="1:5" x14ac:dyDescent="0.2">
      <c r="A46" s="3" t="s">
        <v>87</v>
      </c>
      <c r="B46" s="3" t="s">
        <v>88</v>
      </c>
      <c r="C46" s="4">
        <v>14863182891.219999</v>
      </c>
      <c r="D46" s="4">
        <v>14863182891.219999</v>
      </c>
      <c r="E46" s="4" t="s">
        <v>10</v>
      </c>
    </row>
    <row r="47" spans="1:5" x14ac:dyDescent="0.2">
      <c r="A47" s="3" t="s">
        <v>89</v>
      </c>
      <c r="B47" s="3" t="s">
        <v>90</v>
      </c>
      <c r="C47" s="4">
        <v>3133208073.2199998</v>
      </c>
      <c r="D47" s="4">
        <v>1566604046.9100001</v>
      </c>
      <c r="E47" s="4">
        <v>1566604026.3099999</v>
      </c>
    </row>
    <row r="48" spans="1:5" x14ac:dyDescent="0.2">
      <c r="A48" s="3" t="s">
        <v>91</v>
      </c>
      <c r="B48" s="3" t="s">
        <v>92</v>
      </c>
      <c r="C48" s="4">
        <v>3133208073.2199998</v>
      </c>
      <c r="D48" s="4">
        <v>1566604046.9100001</v>
      </c>
      <c r="E48" s="4">
        <v>1566604026.3099999</v>
      </c>
    </row>
    <row r="49" spans="1:5" x14ac:dyDescent="0.2">
      <c r="A49" s="3" t="s">
        <v>93</v>
      </c>
      <c r="B49" s="3" t="s">
        <v>94</v>
      </c>
      <c r="C49" s="4">
        <v>6899360324.4899998</v>
      </c>
      <c r="D49" s="4">
        <v>6899360324.4899998</v>
      </c>
      <c r="E49" s="4">
        <v>0</v>
      </c>
    </row>
    <row r="50" spans="1:5" x14ac:dyDescent="0.2">
      <c r="A50" s="3" t="s">
        <v>95</v>
      </c>
      <c r="B50" s="3" t="s">
        <v>96</v>
      </c>
      <c r="C50" s="4">
        <v>1003534407.1900001</v>
      </c>
      <c r="D50" s="4">
        <v>1003534407.1900001</v>
      </c>
      <c r="E50" s="4">
        <v>0</v>
      </c>
    </row>
    <row r="51" spans="1:5" x14ac:dyDescent="0.2">
      <c r="A51" s="3" t="s">
        <v>97</v>
      </c>
      <c r="B51" s="3" t="s">
        <v>98</v>
      </c>
      <c r="C51" s="4">
        <v>566110903</v>
      </c>
      <c r="D51" s="4">
        <v>566110903</v>
      </c>
      <c r="E51" s="4" t="s">
        <v>10</v>
      </c>
    </row>
    <row r="52" spans="1:5" x14ac:dyDescent="0.2">
      <c r="A52" s="3" t="s">
        <v>99</v>
      </c>
      <c r="B52" s="3" t="s">
        <v>100</v>
      </c>
      <c r="C52" s="4">
        <v>2077104</v>
      </c>
      <c r="D52" s="4">
        <v>2077104</v>
      </c>
      <c r="E52" s="4" t="s">
        <v>10</v>
      </c>
    </row>
    <row r="53" spans="1:5" x14ac:dyDescent="0.2">
      <c r="A53" s="3" t="s">
        <v>101</v>
      </c>
      <c r="B53" s="3" t="s">
        <v>102</v>
      </c>
      <c r="C53" s="4">
        <v>174142974.30000001</v>
      </c>
      <c r="D53" s="4">
        <v>174142974.30000001</v>
      </c>
      <c r="E53" s="4" t="s">
        <v>10</v>
      </c>
    </row>
    <row r="54" spans="1:5" x14ac:dyDescent="0.2">
      <c r="A54" s="3" t="s">
        <v>103</v>
      </c>
      <c r="B54" s="3" t="s">
        <v>104</v>
      </c>
      <c r="C54" s="4">
        <v>5919070.2999999998</v>
      </c>
      <c r="D54" s="4">
        <v>5919070.2999999998</v>
      </c>
      <c r="E54" s="4" t="s">
        <v>10</v>
      </c>
    </row>
    <row r="55" spans="1:5" x14ac:dyDescent="0.2">
      <c r="A55" s="3" t="s">
        <v>105</v>
      </c>
      <c r="B55" s="3" t="s">
        <v>106</v>
      </c>
      <c r="C55" s="4">
        <v>13997559</v>
      </c>
      <c r="D55" s="4">
        <v>13997559</v>
      </c>
      <c r="E55" s="4" t="s">
        <v>10</v>
      </c>
    </row>
    <row r="56" spans="1:5" x14ac:dyDescent="0.2">
      <c r="A56" s="3" t="s">
        <v>107</v>
      </c>
      <c r="B56" s="3" t="s">
        <v>108</v>
      </c>
      <c r="C56" s="4">
        <v>35964742.899999999</v>
      </c>
      <c r="D56" s="4">
        <v>35964742.899999999</v>
      </c>
      <c r="E56" s="4" t="s">
        <v>10</v>
      </c>
    </row>
    <row r="57" spans="1:5" x14ac:dyDescent="0.2">
      <c r="A57" s="3" t="s">
        <v>109</v>
      </c>
      <c r="B57" s="3" t="s">
        <v>110</v>
      </c>
      <c r="C57" s="4">
        <v>6023250</v>
      </c>
      <c r="D57" s="4">
        <v>6023250</v>
      </c>
      <c r="E57" s="4" t="s">
        <v>10</v>
      </c>
    </row>
    <row r="58" spans="1:5" x14ac:dyDescent="0.2">
      <c r="A58" s="3" t="s">
        <v>111</v>
      </c>
      <c r="B58" s="3" t="s">
        <v>112</v>
      </c>
      <c r="C58" s="4">
        <v>295067562.5</v>
      </c>
      <c r="D58" s="4">
        <v>295067562.5</v>
      </c>
      <c r="E58" s="4" t="s">
        <v>10</v>
      </c>
    </row>
    <row r="59" spans="1:5" x14ac:dyDescent="0.2">
      <c r="A59" s="3" t="s">
        <v>113</v>
      </c>
      <c r="B59" s="3" t="s">
        <v>114</v>
      </c>
      <c r="C59" s="4">
        <v>32918640</v>
      </c>
      <c r="D59" s="4">
        <v>32918640</v>
      </c>
      <c r="E59" s="4" t="s">
        <v>10</v>
      </c>
    </row>
    <row r="60" spans="1:5" x14ac:dyDescent="0.2">
      <c r="A60" s="3" t="s">
        <v>115</v>
      </c>
      <c r="B60" s="3" t="s">
        <v>116</v>
      </c>
      <c r="C60" s="4">
        <v>46280</v>
      </c>
      <c r="D60" s="4">
        <v>46280</v>
      </c>
      <c r="E60" s="4" t="s">
        <v>10</v>
      </c>
    </row>
    <row r="61" spans="1:5" x14ac:dyDescent="0.2">
      <c r="A61" s="3" t="s">
        <v>117</v>
      </c>
      <c r="B61" s="3" t="s">
        <v>118</v>
      </c>
      <c r="C61" s="4">
        <v>6000</v>
      </c>
      <c r="D61" s="4">
        <v>6000</v>
      </c>
      <c r="E61" s="4" t="s">
        <v>10</v>
      </c>
    </row>
    <row r="62" spans="1:5" x14ac:dyDescent="0.2">
      <c r="A62" s="3" t="s">
        <v>119</v>
      </c>
      <c r="B62" s="3" t="s">
        <v>120</v>
      </c>
      <c r="C62" s="4">
        <v>40280</v>
      </c>
      <c r="D62" s="4">
        <v>40280</v>
      </c>
      <c r="E62" s="4" t="s">
        <v>10</v>
      </c>
    </row>
    <row r="63" spans="1:5" x14ac:dyDescent="0.2">
      <c r="A63" s="3" t="s">
        <v>121</v>
      </c>
      <c r="B63" s="3" t="s">
        <v>122</v>
      </c>
      <c r="C63" s="4">
        <v>437376754.19</v>
      </c>
      <c r="D63" s="4">
        <v>437376754.19</v>
      </c>
      <c r="E63" s="4">
        <v>0</v>
      </c>
    </row>
    <row r="64" spans="1:5" x14ac:dyDescent="0.2">
      <c r="A64" s="3" t="s">
        <v>123</v>
      </c>
      <c r="B64" s="3" t="s">
        <v>124</v>
      </c>
      <c r="C64" s="4">
        <v>400873135.26999998</v>
      </c>
      <c r="D64" s="4">
        <v>400873135.26999998</v>
      </c>
      <c r="E64" s="4" t="s">
        <v>10</v>
      </c>
    </row>
    <row r="65" spans="1:5" x14ac:dyDescent="0.2">
      <c r="A65" s="3" t="s">
        <v>125</v>
      </c>
      <c r="B65" s="3" t="s">
        <v>126</v>
      </c>
      <c r="C65" s="4">
        <v>19639971.829999998</v>
      </c>
      <c r="D65" s="4">
        <v>19639971.829999998</v>
      </c>
      <c r="E65" s="4" t="s">
        <v>10</v>
      </c>
    </row>
    <row r="66" spans="1:5" x14ac:dyDescent="0.2">
      <c r="A66" s="3" t="s">
        <v>127</v>
      </c>
      <c r="B66" s="3" t="s">
        <v>128</v>
      </c>
      <c r="C66" s="4">
        <v>11945145.32</v>
      </c>
      <c r="D66" s="4">
        <v>11945145.32</v>
      </c>
      <c r="E66" s="4" t="s">
        <v>10</v>
      </c>
    </row>
    <row r="67" spans="1:5" x14ac:dyDescent="0.2">
      <c r="A67" s="3" t="s">
        <v>129</v>
      </c>
      <c r="B67" s="3" t="s">
        <v>130</v>
      </c>
      <c r="C67" s="4">
        <v>1859</v>
      </c>
      <c r="D67" s="4">
        <v>1859</v>
      </c>
      <c r="E67" s="4">
        <v>0</v>
      </c>
    </row>
    <row r="68" spans="1:5" x14ac:dyDescent="0.2">
      <c r="A68" s="3" t="s">
        <v>131</v>
      </c>
      <c r="B68" s="3" t="s">
        <v>132</v>
      </c>
      <c r="C68" s="4">
        <v>4916642.7699999996</v>
      </c>
      <c r="D68" s="4">
        <v>4916642.7699999996</v>
      </c>
      <c r="E68" s="4" t="s">
        <v>10</v>
      </c>
    </row>
    <row r="69" spans="1:5" x14ac:dyDescent="0.2">
      <c r="A69" s="3" t="s">
        <v>133</v>
      </c>
      <c r="B69" s="3" t="s">
        <v>134</v>
      </c>
      <c r="C69" s="4">
        <v>470</v>
      </c>
      <c r="D69" s="4">
        <v>470</v>
      </c>
      <c r="E69" s="4" t="s">
        <v>10</v>
      </c>
    </row>
    <row r="70" spans="1:5" ht="12" customHeight="1" x14ac:dyDescent="0.2">
      <c r="A70" s="3" t="s">
        <v>133</v>
      </c>
      <c r="B70" s="3" t="s">
        <v>135</v>
      </c>
      <c r="C70" s="4">
        <v>470</v>
      </c>
      <c r="D70" s="4">
        <v>470</v>
      </c>
      <c r="E70" s="4" t="s">
        <v>10</v>
      </c>
    </row>
    <row r="71" spans="1:5" ht="12" customHeight="1" x14ac:dyDescent="0.2">
      <c r="A71" s="3" t="s">
        <v>136</v>
      </c>
      <c r="B71" s="3" t="s">
        <v>137</v>
      </c>
      <c r="C71" s="4">
        <v>37989.5</v>
      </c>
      <c r="D71" s="4">
        <v>37989.5</v>
      </c>
      <c r="E71" s="4" t="s">
        <v>10</v>
      </c>
    </row>
    <row r="72" spans="1:5" x14ac:dyDescent="0.2">
      <c r="A72" s="3" t="s">
        <v>97</v>
      </c>
      <c r="B72" s="3" t="s">
        <v>138</v>
      </c>
      <c r="C72" s="4">
        <v>75372</v>
      </c>
      <c r="D72" s="4">
        <v>75372</v>
      </c>
      <c r="E72" s="4" t="s">
        <v>10</v>
      </c>
    </row>
    <row r="73" spans="1:5" x14ac:dyDescent="0.2">
      <c r="A73" s="3" t="s">
        <v>139</v>
      </c>
      <c r="B73" s="3" t="s">
        <v>140</v>
      </c>
      <c r="C73" s="4">
        <v>1500</v>
      </c>
      <c r="D73" s="4">
        <v>1500</v>
      </c>
      <c r="E73" s="4" t="s">
        <v>10</v>
      </c>
    </row>
    <row r="74" spans="1:5" x14ac:dyDescent="0.2">
      <c r="A74" s="3" t="s">
        <v>105</v>
      </c>
      <c r="B74" s="3" t="s">
        <v>141</v>
      </c>
      <c r="C74" s="4">
        <v>73872</v>
      </c>
      <c r="D74" s="4">
        <v>73872</v>
      </c>
      <c r="E74" s="4" t="s">
        <v>10</v>
      </c>
    </row>
    <row r="75" spans="1:5" x14ac:dyDescent="0.2">
      <c r="A75" s="3" t="s">
        <v>115</v>
      </c>
      <c r="B75" s="3" t="s">
        <v>142</v>
      </c>
      <c r="C75" s="4">
        <v>-38882.5</v>
      </c>
      <c r="D75" s="4">
        <v>-38882.5</v>
      </c>
      <c r="E75" s="4" t="s">
        <v>10</v>
      </c>
    </row>
    <row r="76" spans="1:5" x14ac:dyDescent="0.2">
      <c r="A76" s="3" t="s">
        <v>117</v>
      </c>
      <c r="B76" s="3" t="s">
        <v>143</v>
      </c>
      <c r="C76" s="4">
        <v>-39332.5</v>
      </c>
      <c r="D76" s="4">
        <v>-39332.5</v>
      </c>
      <c r="E76" s="4" t="s">
        <v>10</v>
      </c>
    </row>
    <row r="77" spans="1:5" ht="12" customHeight="1" x14ac:dyDescent="0.2">
      <c r="A77" s="3" t="s">
        <v>144</v>
      </c>
      <c r="B77" s="3" t="s">
        <v>145</v>
      </c>
      <c r="C77" s="4">
        <v>450</v>
      </c>
      <c r="D77" s="4">
        <v>450</v>
      </c>
      <c r="E77" s="4" t="s">
        <v>10</v>
      </c>
    </row>
    <row r="78" spans="1:5" x14ac:dyDescent="0.2">
      <c r="A78" s="3" t="s">
        <v>133</v>
      </c>
      <c r="B78" s="3" t="s">
        <v>146</v>
      </c>
      <c r="C78" s="4">
        <v>1500</v>
      </c>
      <c r="D78" s="4">
        <v>1500</v>
      </c>
      <c r="E78" s="4" t="s">
        <v>10</v>
      </c>
    </row>
    <row r="79" spans="1:5" x14ac:dyDescent="0.2">
      <c r="A79" s="3" t="s">
        <v>133</v>
      </c>
      <c r="B79" s="3" t="s">
        <v>147</v>
      </c>
      <c r="C79" s="4">
        <v>1500</v>
      </c>
      <c r="D79" s="4">
        <v>1500</v>
      </c>
      <c r="E79" s="4" t="s">
        <v>10</v>
      </c>
    </row>
    <row r="80" spans="1:5" ht="12" customHeight="1" x14ac:dyDescent="0.2">
      <c r="A80" s="3" t="s">
        <v>148</v>
      </c>
      <c r="B80" s="3" t="s">
        <v>149</v>
      </c>
      <c r="C80" s="4">
        <v>5663710586.2299995</v>
      </c>
      <c r="D80" s="4">
        <v>5663710586.2299995</v>
      </c>
      <c r="E80" s="4" t="s">
        <v>10</v>
      </c>
    </row>
    <row r="81" spans="1:5" x14ac:dyDescent="0.2">
      <c r="A81" s="3" t="s">
        <v>97</v>
      </c>
      <c r="B81" s="3" t="s">
        <v>150</v>
      </c>
      <c r="C81" s="4">
        <v>153095284.81999999</v>
      </c>
      <c r="D81" s="4">
        <v>153095284.81999999</v>
      </c>
      <c r="E81" s="4" t="s">
        <v>10</v>
      </c>
    </row>
    <row r="82" spans="1:5" x14ac:dyDescent="0.2">
      <c r="A82" s="3" t="s">
        <v>101</v>
      </c>
      <c r="B82" s="3" t="s">
        <v>151</v>
      </c>
      <c r="C82" s="4">
        <v>27816376</v>
      </c>
      <c r="D82" s="4">
        <v>27816376</v>
      </c>
      <c r="E82" s="4" t="s">
        <v>10</v>
      </c>
    </row>
    <row r="83" spans="1:5" x14ac:dyDescent="0.2">
      <c r="A83" s="3" t="s">
        <v>105</v>
      </c>
      <c r="B83" s="3" t="s">
        <v>152</v>
      </c>
      <c r="C83" s="4">
        <v>698717</v>
      </c>
      <c r="D83" s="4">
        <v>698717</v>
      </c>
      <c r="E83" s="4" t="s">
        <v>10</v>
      </c>
    </row>
    <row r="84" spans="1:5" x14ac:dyDescent="0.2">
      <c r="A84" s="3" t="s">
        <v>107</v>
      </c>
      <c r="B84" s="3" t="s">
        <v>153</v>
      </c>
      <c r="C84" s="4">
        <v>75504</v>
      </c>
      <c r="D84" s="4">
        <v>75504</v>
      </c>
      <c r="E84" s="4" t="s">
        <v>10</v>
      </c>
    </row>
    <row r="85" spans="1:5" x14ac:dyDescent="0.2">
      <c r="A85" s="3" t="s">
        <v>109</v>
      </c>
      <c r="B85" s="3" t="s">
        <v>154</v>
      </c>
      <c r="C85" s="4">
        <v>522720</v>
      </c>
      <c r="D85" s="4">
        <v>522720</v>
      </c>
      <c r="E85" s="4" t="s">
        <v>10</v>
      </c>
    </row>
    <row r="86" spans="1:5" x14ac:dyDescent="0.2">
      <c r="A86" s="3" t="s">
        <v>111</v>
      </c>
      <c r="B86" s="3" t="s">
        <v>155</v>
      </c>
      <c r="C86" s="4">
        <v>111115965</v>
      </c>
      <c r="D86" s="4">
        <v>111115965</v>
      </c>
      <c r="E86" s="4" t="s">
        <v>10</v>
      </c>
    </row>
    <row r="87" spans="1:5" x14ac:dyDescent="0.2">
      <c r="A87" s="3" t="s">
        <v>113</v>
      </c>
      <c r="B87" s="3" t="s">
        <v>156</v>
      </c>
      <c r="C87" s="4">
        <v>12866002.82</v>
      </c>
      <c r="D87" s="4">
        <v>12866002.82</v>
      </c>
      <c r="E87" s="4" t="s">
        <v>10</v>
      </c>
    </row>
    <row r="88" spans="1:5" x14ac:dyDescent="0.2">
      <c r="A88" s="3" t="s">
        <v>115</v>
      </c>
      <c r="B88" s="3" t="s">
        <v>157</v>
      </c>
      <c r="C88" s="4">
        <v>3641785095</v>
      </c>
      <c r="D88" s="4">
        <v>3641785095</v>
      </c>
      <c r="E88" s="4" t="s">
        <v>10</v>
      </c>
    </row>
    <row r="89" spans="1:5" x14ac:dyDescent="0.2">
      <c r="A89" s="3" t="s">
        <v>117</v>
      </c>
      <c r="B89" s="3" t="s">
        <v>158</v>
      </c>
      <c r="C89" s="4">
        <v>3641785095</v>
      </c>
      <c r="D89" s="4">
        <v>3641785095</v>
      </c>
      <c r="E89" s="4" t="s">
        <v>10</v>
      </c>
    </row>
    <row r="90" spans="1:5" x14ac:dyDescent="0.2">
      <c r="A90" s="3" t="s">
        <v>121</v>
      </c>
      <c r="B90" s="3" t="s">
        <v>159</v>
      </c>
      <c r="C90" s="4">
        <v>1868824598.4100001</v>
      </c>
      <c r="D90" s="4">
        <v>1868824598.4100001</v>
      </c>
      <c r="E90" s="4" t="s">
        <v>10</v>
      </c>
    </row>
    <row r="91" spans="1:5" x14ac:dyDescent="0.2">
      <c r="A91" s="3" t="s">
        <v>123</v>
      </c>
      <c r="B91" s="3" t="s">
        <v>160</v>
      </c>
      <c r="C91" s="4">
        <v>1637099386.73</v>
      </c>
      <c r="D91" s="4">
        <v>1637099386.73</v>
      </c>
      <c r="E91" s="4" t="s">
        <v>10</v>
      </c>
    </row>
    <row r="92" spans="1:5" x14ac:dyDescent="0.2">
      <c r="A92" s="3" t="s">
        <v>125</v>
      </c>
      <c r="B92" s="3" t="s">
        <v>161</v>
      </c>
      <c r="C92" s="4">
        <v>174618274</v>
      </c>
      <c r="D92" s="4">
        <v>174618274</v>
      </c>
      <c r="E92" s="4" t="s">
        <v>10</v>
      </c>
    </row>
    <row r="93" spans="1:5" x14ac:dyDescent="0.2">
      <c r="A93" s="3" t="s">
        <v>127</v>
      </c>
      <c r="B93" s="3" t="s">
        <v>162</v>
      </c>
      <c r="C93" s="4">
        <v>36645498.799999997</v>
      </c>
      <c r="D93" s="4">
        <v>36645498.799999997</v>
      </c>
      <c r="E93" s="4" t="s">
        <v>10</v>
      </c>
    </row>
    <row r="94" spans="1:5" x14ac:dyDescent="0.2">
      <c r="A94" s="3" t="s">
        <v>129</v>
      </c>
      <c r="B94" s="3" t="s">
        <v>163</v>
      </c>
      <c r="C94" s="4">
        <v>20461438.879999999</v>
      </c>
      <c r="D94" s="4">
        <v>20461438.879999999</v>
      </c>
      <c r="E94" s="4" t="s">
        <v>10</v>
      </c>
    </row>
    <row r="95" spans="1:5" x14ac:dyDescent="0.2">
      <c r="A95" s="3" t="s">
        <v>133</v>
      </c>
      <c r="B95" s="3" t="s">
        <v>164</v>
      </c>
      <c r="C95" s="4">
        <v>5608</v>
      </c>
      <c r="D95" s="4">
        <v>5608</v>
      </c>
      <c r="E95" s="4" t="s">
        <v>10</v>
      </c>
    </row>
    <row r="96" spans="1:5" x14ac:dyDescent="0.2">
      <c r="A96" s="3" t="s">
        <v>133</v>
      </c>
      <c r="B96" s="3" t="s">
        <v>165</v>
      </c>
      <c r="C96" s="4">
        <v>5608</v>
      </c>
      <c r="D96" s="4">
        <v>5608</v>
      </c>
      <c r="E96" s="4" t="s">
        <v>10</v>
      </c>
    </row>
    <row r="97" spans="1:5" x14ac:dyDescent="0.2">
      <c r="A97" s="3" t="s">
        <v>166</v>
      </c>
      <c r="B97" s="3" t="s">
        <v>167</v>
      </c>
      <c r="C97" s="4">
        <v>232077341.56999999</v>
      </c>
      <c r="D97" s="4">
        <v>232077341.56999999</v>
      </c>
      <c r="E97" s="4" t="s">
        <v>10</v>
      </c>
    </row>
    <row r="98" spans="1:5" x14ac:dyDescent="0.2">
      <c r="A98" s="3" t="s">
        <v>97</v>
      </c>
      <c r="B98" s="3" t="s">
        <v>168</v>
      </c>
      <c r="C98" s="4">
        <v>33574569.329999998</v>
      </c>
      <c r="D98" s="4">
        <v>33574569.329999998</v>
      </c>
      <c r="E98" s="4" t="s">
        <v>10</v>
      </c>
    </row>
    <row r="99" spans="1:5" x14ac:dyDescent="0.2">
      <c r="A99" s="3" t="s">
        <v>101</v>
      </c>
      <c r="B99" s="3" t="s">
        <v>169</v>
      </c>
      <c r="C99" s="4">
        <v>15571081.35</v>
      </c>
      <c r="D99" s="4">
        <v>15571081.35</v>
      </c>
      <c r="E99" s="4" t="s">
        <v>10</v>
      </c>
    </row>
    <row r="100" spans="1:5" x14ac:dyDescent="0.2">
      <c r="A100" s="3" t="s">
        <v>170</v>
      </c>
      <c r="B100" s="3" t="s">
        <v>171</v>
      </c>
      <c r="C100" s="4">
        <v>3611209.8</v>
      </c>
      <c r="D100" s="4">
        <v>3611209.8</v>
      </c>
      <c r="E100" s="4" t="s">
        <v>10</v>
      </c>
    </row>
    <row r="101" spans="1:5" x14ac:dyDescent="0.2">
      <c r="A101" s="3" t="s">
        <v>105</v>
      </c>
      <c r="B101" s="3" t="s">
        <v>172</v>
      </c>
      <c r="C101" s="4">
        <v>7124814.5</v>
      </c>
      <c r="D101" s="4">
        <v>7124814.5</v>
      </c>
      <c r="E101" s="4" t="s">
        <v>10</v>
      </c>
    </row>
    <row r="102" spans="1:5" x14ac:dyDescent="0.2">
      <c r="A102" s="3" t="s">
        <v>107</v>
      </c>
      <c r="B102" s="3" t="s">
        <v>173</v>
      </c>
      <c r="C102" s="4">
        <v>253079</v>
      </c>
      <c r="D102" s="4">
        <v>253079</v>
      </c>
      <c r="E102" s="4" t="s">
        <v>10</v>
      </c>
    </row>
    <row r="103" spans="1:5" x14ac:dyDescent="0.2">
      <c r="A103" s="3" t="s">
        <v>109</v>
      </c>
      <c r="B103" s="3" t="s">
        <v>174</v>
      </c>
      <c r="C103" s="4">
        <v>2254969</v>
      </c>
      <c r="D103" s="4">
        <v>2254969</v>
      </c>
      <c r="E103" s="4" t="s">
        <v>10</v>
      </c>
    </row>
    <row r="104" spans="1:5" x14ac:dyDescent="0.2">
      <c r="A104" s="3" t="s">
        <v>111</v>
      </c>
      <c r="B104" s="3" t="s">
        <v>175</v>
      </c>
      <c r="C104" s="4">
        <v>1640754.68</v>
      </c>
      <c r="D104" s="4">
        <v>1640754.68</v>
      </c>
      <c r="E104" s="4" t="s">
        <v>10</v>
      </c>
    </row>
    <row r="105" spans="1:5" x14ac:dyDescent="0.2">
      <c r="A105" s="3" t="s">
        <v>113</v>
      </c>
      <c r="B105" s="3" t="s">
        <v>176</v>
      </c>
      <c r="C105" s="4">
        <v>33516</v>
      </c>
      <c r="D105" s="4">
        <v>33516</v>
      </c>
      <c r="E105" s="4" t="s">
        <v>10</v>
      </c>
    </row>
    <row r="106" spans="1:5" x14ac:dyDescent="0.2">
      <c r="A106" s="3" t="s">
        <v>177</v>
      </c>
      <c r="B106" s="3" t="s">
        <v>178</v>
      </c>
      <c r="C106" s="4">
        <v>3085145</v>
      </c>
      <c r="D106" s="4">
        <v>3085145</v>
      </c>
      <c r="E106" s="4" t="s">
        <v>10</v>
      </c>
    </row>
    <row r="107" spans="1:5" x14ac:dyDescent="0.2">
      <c r="A107" s="3" t="s">
        <v>115</v>
      </c>
      <c r="B107" s="3" t="s">
        <v>179</v>
      </c>
      <c r="C107" s="4">
        <v>185729892.31999999</v>
      </c>
      <c r="D107" s="4">
        <v>185729892.31999999</v>
      </c>
      <c r="E107" s="4" t="s">
        <v>10</v>
      </c>
    </row>
    <row r="108" spans="1:5" x14ac:dyDescent="0.2">
      <c r="A108" s="3" t="s">
        <v>117</v>
      </c>
      <c r="B108" s="3" t="s">
        <v>180</v>
      </c>
      <c r="C108" s="4">
        <v>162381000</v>
      </c>
      <c r="D108" s="4">
        <v>162381000</v>
      </c>
      <c r="E108" s="4" t="s">
        <v>10</v>
      </c>
    </row>
    <row r="109" spans="1:5" x14ac:dyDescent="0.2">
      <c r="A109" s="3" t="s">
        <v>144</v>
      </c>
      <c r="B109" s="3" t="s">
        <v>181</v>
      </c>
      <c r="C109" s="4">
        <v>87750</v>
      </c>
      <c r="D109" s="4">
        <v>87750</v>
      </c>
      <c r="E109" s="4" t="s">
        <v>10</v>
      </c>
    </row>
    <row r="110" spans="1:5" x14ac:dyDescent="0.2">
      <c r="A110" s="3" t="s">
        <v>182</v>
      </c>
      <c r="B110" s="3" t="s">
        <v>183</v>
      </c>
      <c r="C110" s="4">
        <v>87750</v>
      </c>
      <c r="D110" s="4">
        <v>87750</v>
      </c>
      <c r="E110" s="4" t="s">
        <v>10</v>
      </c>
    </row>
    <row r="111" spans="1:5" x14ac:dyDescent="0.2">
      <c r="A111" s="3" t="s">
        <v>119</v>
      </c>
      <c r="B111" s="3" t="s">
        <v>184</v>
      </c>
      <c r="C111" s="4">
        <v>23173392.32</v>
      </c>
      <c r="D111" s="4">
        <v>23173392.32</v>
      </c>
      <c r="E111" s="4" t="s">
        <v>10</v>
      </c>
    </row>
    <row r="112" spans="1:5" x14ac:dyDescent="0.2">
      <c r="A112" s="3" t="s">
        <v>121</v>
      </c>
      <c r="B112" s="3" t="s">
        <v>185</v>
      </c>
      <c r="C112" s="4">
        <v>12772019.92</v>
      </c>
      <c r="D112" s="4">
        <v>12772019.92</v>
      </c>
      <c r="E112" s="4" t="s">
        <v>10</v>
      </c>
    </row>
    <row r="113" spans="1:5" x14ac:dyDescent="0.2">
      <c r="A113" s="3" t="s">
        <v>123</v>
      </c>
      <c r="B113" s="3" t="s">
        <v>186</v>
      </c>
      <c r="C113" s="4">
        <v>2595310</v>
      </c>
      <c r="D113" s="4">
        <v>2595310</v>
      </c>
      <c r="E113" s="4" t="s">
        <v>10</v>
      </c>
    </row>
    <row r="114" spans="1:5" x14ac:dyDescent="0.2">
      <c r="A114" s="3" t="s">
        <v>125</v>
      </c>
      <c r="B114" s="3" t="s">
        <v>187</v>
      </c>
      <c r="C114" s="4">
        <v>205747</v>
      </c>
      <c r="D114" s="4">
        <v>205747</v>
      </c>
      <c r="E114" s="4" t="s">
        <v>10</v>
      </c>
    </row>
    <row r="115" spans="1:5" x14ac:dyDescent="0.2">
      <c r="A115" s="3" t="s">
        <v>127</v>
      </c>
      <c r="B115" s="3" t="s">
        <v>188</v>
      </c>
      <c r="C115" s="4">
        <v>64392</v>
      </c>
      <c r="D115" s="4">
        <v>64392</v>
      </c>
      <c r="E115" s="4" t="s">
        <v>10</v>
      </c>
    </row>
    <row r="116" spans="1:5" x14ac:dyDescent="0.2">
      <c r="A116" s="3" t="s">
        <v>129</v>
      </c>
      <c r="B116" s="3" t="s">
        <v>189</v>
      </c>
      <c r="C116" s="4">
        <v>9906570.9199999999</v>
      </c>
      <c r="D116" s="4">
        <v>9906570.9199999999</v>
      </c>
      <c r="E116" s="4" t="s">
        <v>10</v>
      </c>
    </row>
    <row r="117" spans="1:5" x14ac:dyDescent="0.2">
      <c r="A117" s="3" t="s">
        <v>133</v>
      </c>
      <c r="B117" s="3" t="s">
        <v>190</v>
      </c>
      <c r="C117" s="4">
        <v>860</v>
      </c>
      <c r="D117" s="4">
        <v>860</v>
      </c>
      <c r="E117" s="4" t="s">
        <v>10</v>
      </c>
    </row>
    <row r="118" spans="1:5" x14ac:dyDescent="0.2">
      <c r="A118" s="3" t="s">
        <v>133</v>
      </c>
      <c r="B118" s="3" t="s">
        <v>191</v>
      </c>
      <c r="C118" s="4">
        <v>860</v>
      </c>
      <c r="D118" s="4">
        <v>860</v>
      </c>
      <c r="E118" s="4" t="s">
        <v>10</v>
      </c>
    </row>
    <row r="119" spans="1:5" x14ac:dyDescent="0.2">
      <c r="A119" s="3" t="s">
        <v>192</v>
      </c>
      <c r="B119" s="3" t="s">
        <v>193</v>
      </c>
      <c r="C119" s="4">
        <v>1198973287.01</v>
      </c>
      <c r="D119" s="4">
        <v>1080035451.55</v>
      </c>
      <c r="E119" s="4">
        <v>118937835.45999999</v>
      </c>
    </row>
    <row r="120" spans="1:5" x14ac:dyDescent="0.2">
      <c r="A120" s="3" t="s">
        <v>194</v>
      </c>
      <c r="B120" s="3" t="s">
        <v>195</v>
      </c>
      <c r="C120" s="4">
        <v>115353072.91</v>
      </c>
      <c r="D120" s="4">
        <v>115353072.91</v>
      </c>
      <c r="E120" s="4" t="s">
        <v>10</v>
      </c>
    </row>
    <row r="121" spans="1:5" x14ac:dyDescent="0.2">
      <c r="A121" s="3" t="s">
        <v>196</v>
      </c>
      <c r="B121" s="3" t="s">
        <v>197</v>
      </c>
      <c r="C121" s="4">
        <v>6282098.8200000003</v>
      </c>
      <c r="D121" s="4">
        <v>6282098.8200000003</v>
      </c>
      <c r="E121" s="4" t="s">
        <v>10</v>
      </c>
    </row>
    <row r="122" spans="1:5" x14ac:dyDescent="0.2">
      <c r="A122" s="3" t="s">
        <v>198</v>
      </c>
      <c r="B122" s="3" t="s">
        <v>199</v>
      </c>
      <c r="C122" s="4">
        <v>285873</v>
      </c>
      <c r="D122" s="4">
        <v>285873</v>
      </c>
      <c r="E122" s="4" t="s">
        <v>10</v>
      </c>
    </row>
    <row r="123" spans="1:5" x14ac:dyDescent="0.2">
      <c r="A123" s="3" t="s">
        <v>200</v>
      </c>
      <c r="B123" s="3" t="s">
        <v>201</v>
      </c>
      <c r="C123" s="4">
        <v>5987844.8200000003</v>
      </c>
      <c r="D123" s="4">
        <v>5987844.8200000003</v>
      </c>
      <c r="E123" s="4" t="s">
        <v>10</v>
      </c>
    </row>
    <row r="124" spans="1:5" x14ac:dyDescent="0.2">
      <c r="A124" s="3" t="s">
        <v>202</v>
      </c>
      <c r="B124" s="3" t="s">
        <v>203</v>
      </c>
      <c r="C124" s="4">
        <v>8381</v>
      </c>
      <c r="D124" s="4">
        <v>8381</v>
      </c>
      <c r="E124" s="4" t="s">
        <v>10</v>
      </c>
    </row>
    <row r="125" spans="1:5" x14ac:dyDescent="0.2">
      <c r="A125" s="3" t="s">
        <v>204</v>
      </c>
      <c r="B125" s="3" t="s">
        <v>205</v>
      </c>
      <c r="C125" s="4">
        <v>75939095.859999999</v>
      </c>
      <c r="D125" s="4">
        <v>75939095.859999999</v>
      </c>
      <c r="E125" s="4" t="s">
        <v>10</v>
      </c>
    </row>
    <row r="126" spans="1:5" x14ac:dyDescent="0.2">
      <c r="A126" s="3" t="s">
        <v>206</v>
      </c>
      <c r="B126" s="3" t="s">
        <v>207</v>
      </c>
      <c r="C126" s="4">
        <v>73482814.459999993</v>
      </c>
      <c r="D126" s="4">
        <v>73482814.459999993</v>
      </c>
      <c r="E126" s="4" t="s">
        <v>10</v>
      </c>
    </row>
    <row r="127" spans="1:5" x14ac:dyDescent="0.2">
      <c r="A127" s="3" t="s">
        <v>208</v>
      </c>
      <c r="B127" s="3" t="s">
        <v>209</v>
      </c>
      <c r="C127" s="4">
        <v>20895</v>
      </c>
      <c r="D127" s="4">
        <v>20895</v>
      </c>
      <c r="E127" s="4" t="s">
        <v>10</v>
      </c>
    </row>
    <row r="128" spans="1:5" x14ac:dyDescent="0.2">
      <c r="A128" s="3" t="s">
        <v>210</v>
      </c>
      <c r="B128" s="3" t="s">
        <v>211</v>
      </c>
      <c r="C128" s="4">
        <v>2435386.4</v>
      </c>
      <c r="D128" s="4">
        <v>2435386.4</v>
      </c>
      <c r="E128" s="4" t="s">
        <v>10</v>
      </c>
    </row>
    <row r="129" spans="1:5" x14ac:dyDescent="0.2">
      <c r="A129" s="3" t="s">
        <v>212</v>
      </c>
      <c r="B129" s="3" t="s">
        <v>213</v>
      </c>
      <c r="C129" s="4">
        <v>26181991.309999999</v>
      </c>
      <c r="D129" s="4">
        <v>26181991.309999999</v>
      </c>
      <c r="E129" s="4" t="s">
        <v>10</v>
      </c>
    </row>
    <row r="130" spans="1:5" x14ac:dyDescent="0.2">
      <c r="A130" s="3" t="s">
        <v>214</v>
      </c>
      <c r="B130" s="3" t="s">
        <v>215</v>
      </c>
      <c r="C130" s="4">
        <v>2682656.37</v>
      </c>
      <c r="D130" s="4">
        <v>2682656.37</v>
      </c>
      <c r="E130" s="4" t="s">
        <v>10</v>
      </c>
    </row>
    <row r="131" spans="1:5" x14ac:dyDescent="0.2">
      <c r="A131" s="3" t="s">
        <v>216</v>
      </c>
      <c r="B131" s="3" t="s">
        <v>217</v>
      </c>
      <c r="C131" s="4">
        <v>2532517.25</v>
      </c>
      <c r="D131" s="4">
        <v>2532517.25</v>
      </c>
      <c r="E131" s="4" t="s">
        <v>10</v>
      </c>
    </row>
    <row r="132" spans="1:5" x14ac:dyDescent="0.2">
      <c r="A132" s="3" t="s">
        <v>218</v>
      </c>
      <c r="B132" s="3" t="s">
        <v>219</v>
      </c>
      <c r="C132" s="4">
        <v>286311.01</v>
      </c>
      <c r="D132" s="4">
        <v>286311.01</v>
      </c>
      <c r="E132" s="4" t="s">
        <v>10</v>
      </c>
    </row>
    <row r="133" spans="1:5" x14ac:dyDescent="0.2">
      <c r="A133" s="3" t="s">
        <v>220</v>
      </c>
      <c r="B133" s="3" t="s">
        <v>221</v>
      </c>
      <c r="C133" s="4">
        <v>6734808.6699999999</v>
      </c>
      <c r="D133" s="4">
        <v>6734808.6699999999</v>
      </c>
      <c r="E133" s="4" t="s">
        <v>10</v>
      </c>
    </row>
    <row r="134" spans="1:5" x14ac:dyDescent="0.2">
      <c r="A134" s="3" t="s">
        <v>222</v>
      </c>
      <c r="B134" s="3" t="s">
        <v>223</v>
      </c>
      <c r="C134" s="4">
        <v>13945698.01</v>
      </c>
      <c r="D134" s="4">
        <v>13945698.01</v>
      </c>
      <c r="E134" s="4" t="s">
        <v>10</v>
      </c>
    </row>
    <row r="135" spans="1:5" x14ac:dyDescent="0.2">
      <c r="A135" s="3" t="s">
        <v>224</v>
      </c>
      <c r="B135" s="3" t="s">
        <v>225</v>
      </c>
      <c r="C135" s="4">
        <v>6949886.9199999999</v>
      </c>
      <c r="D135" s="4">
        <v>6949886.9199999999</v>
      </c>
      <c r="E135" s="4" t="s">
        <v>10</v>
      </c>
    </row>
    <row r="136" spans="1:5" x14ac:dyDescent="0.2">
      <c r="A136" s="3" t="s">
        <v>226</v>
      </c>
      <c r="B136" s="3" t="s">
        <v>227</v>
      </c>
      <c r="C136" s="4">
        <v>750310.94</v>
      </c>
      <c r="D136" s="4">
        <v>750310.94</v>
      </c>
      <c r="E136" s="4" t="s">
        <v>10</v>
      </c>
    </row>
    <row r="137" spans="1:5" x14ac:dyDescent="0.2">
      <c r="A137" s="3" t="s">
        <v>228</v>
      </c>
      <c r="B137" s="3" t="s">
        <v>229</v>
      </c>
      <c r="C137" s="4">
        <v>6643</v>
      </c>
      <c r="D137" s="4">
        <v>6643</v>
      </c>
      <c r="E137" s="4" t="s">
        <v>10</v>
      </c>
    </row>
    <row r="138" spans="1:5" x14ac:dyDescent="0.2">
      <c r="A138" s="3" t="s">
        <v>230</v>
      </c>
      <c r="B138" s="3" t="s">
        <v>231</v>
      </c>
      <c r="C138" s="4">
        <v>6192932.9800000004</v>
      </c>
      <c r="D138" s="4">
        <v>6192932.9800000004</v>
      </c>
      <c r="E138" s="4" t="s">
        <v>10</v>
      </c>
    </row>
    <row r="139" spans="1:5" x14ac:dyDescent="0.2">
      <c r="A139" s="3" t="s">
        <v>232</v>
      </c>
      <c r="B139" s="3" t="s">
        <v>233</v>
      </c>
      <c r="C139" s="4">
        <v>1083620214.0999999</v>
      </c>
      <c r="D139" s="4">
        <v>964682378.63999999</v>
      </c>
      <c r="E139" s="4">
        <v>118937835.45999999</v>
      </c>
    </row>
    <row r="140" spans="1:5" x14ac:dyDescent="0.2">
      <c r="A140" s="3" t="s">
        <v>196</v>
      </c>
      <c r="B140" s="3" t="s">
        <v>234</v>
      </c>
      <c r="C140" s="4">
        <v>135766672.47999999</v>
      </c>
      <c r="D140" s="4">
        <v>120388568.67</v>
      </c>
      <c r="E140" s="4">
        <v>15378103.810000001</v>
      </c>
    </row>
    <row r="141" spans="1:5" x14ac:dyDescent="0.2">
      <c r="A141" s="3" t="s">
        <v>198</v>
      </c>
      <c r="B141" s="3" t="s">
        <v>235</v>
      </c>
      <c r="C141" s="4">
        <v>105010464.75</v>
      </c>
      <c r="D141" s="4">
        <v>105010464.75</v>
      </c>
      <c r="E141" s="4" t="s">
        <v>10</v>
      </c>
    </row>
    <row r="142" spans="1:5" x14ac:dyDescent="0.2">
      <c r="A142" s="3" t="s">
        <v>200</v>
      </c>
      <c r="B142" s="3" t="s">
        <v>236</v>
      </c>
      <c r="C142" s="4">
        <v>29510480.73</v>
      </c>
      <c r="D142" s="4">
        <v>14755240.42</v>
      </c>
      <c r="E142" s="4">
        <v>14755240.310000001</v>
      </c>
    </row>
    <row r="143" spans="1:5" x14ac:dyDescent="0.2">
      <c r="A143" s="3" t="s">
        <v>202</v>
      </c>
      <c r="B143" s="3" t="s">
        <v>237</v>
      </c>
      <c r="C143" s="4">
        <v>1245727</v>
      </c>
      <c r="D143" s="4">
        <v>622863.5</v>
      </c>
      <c r="E143" s="4">
        <v>622863.5</v>
      </c>
    </row>
    <row r="144" spans="1:5" x14ac:dyDescent="0.2">
      <c r="A144" s="3" t="s">
        <v>204</v>
      </c>
      <c r="B144" s="3" t="s">
        <v>238</v>
      </c>
      <c r="C144" s="4">
        <v>803867263.25</v>
      </c>
      <c r="D144" s="4">
        <v>772300670.34000003</v>
      </c>
      <c r="E144" s="4">
        <v>31566592.91</v>
      </c>
    </row>
    <row r="145" spans="1:5" x14ac:dyDescent="0.2">
      <c r="A145" s="3" t="s">
        <v>206</v>
      </c>
      <c r="B145" s="3" t="s">
        <v>239</v>
      </c>
      <c r="C145" s="4">
        <v>740734077.40999997</v>
      </c>
      <c r="D145" s="4">
        <v>740734077.40999997</v>
      </c>
      <c r="E145" s="4" t="s">
        <v>10</v>
      </c>
    </row>
    <row r="146" spans="1:5" x14ac:dyDescent="0.2">
      <c r="A146" s="3" t="s">
        <v>240</v>
      </c>
      <c r="B146" s="3" t="s">
        <v>241</v>
      </c>
      <c r="C146" s="4">
        <v>691512.53</v>
      </c>
      <c r="D146" s="4">
        <v>345756.27</v>
      </c>
      <c r="E146" s="4">
        <v>345756.26</v>
      </c>
    </row>
    <row r="147" spans="1:5" x14ac:dyDescent="0.2">
      <c r="A147" s="3" t="s">
        <v>208</v>
      </c>
      <c r="B147" s="3" t="s">
        <v>242</v>
      </c>
      <c r="C147" s="4">
        <v>339692</v>
      </c>
      <c r="D147" s="4">
        <v>169846</v>
      </c>
      <c r="E147" s="4">
        <v>169846</v>
      </c>
    </row>
    <row r="148" spans="1:5" x14ac:dyDescent="0.2">
      <c r="A148" s="3" t="s">
        <v>243</v>
      </c>
      <c r="B148" s="3" t="s">
        <v>244</v>
      </c>
      <c r="C148" s="4">
        <v>31232.34</v>
      </c>
      <c r="D148" s="4">
        <v>15616.17</v>
      </c>
      <c r="E148" s="4">
        <v>15616.17</v>
      </c>
    </row>
    <row r="149" spans="1:5" x14ac:dyDescent="0.2">
      <c r="A149" s="3" t="s">
        <v>210</v>
      </c>
      <c r="B149" s="3" t="s">
        <v>245</v>
      </c>
      <c r="C149" s="4">
        <v>62070748.969999999</v>
      </c>
      <c r="D149" s="4">
        <v>31035374.489999998</v>
      </c>
      <c r="E149" s="4">
        <v>31035374.48</v>
      </c>
    </row>
    <row r="150" spans="1:5" x14ac:dyDescent="0.2">
      <c r="A150" s="3" t="s">
        <v>212</v>
      </c>
      <c r="B150" s="3" t="s">
        <v>246</v>
      </c>
      <c r="C150" s="4">
        <v>95038736.370000005</v>
      </c>
      <c r="D150" s="4">
        <v>47519368.369999997</v>
      </c>
      <c r="E150" s="4">
        <v>47519368</v>
      </c>
    </row>
    <row r="151" spans="1:5" x14ac:dyDescent="0.2">
      <c r="A151" s="3" t="s">
        <v>214</v>
      </c>
      <c r="B151" s="3" t="s">
        <v>247</v>
      </c>
      <c r="C151" s="4">
        <v>6248782</v>
      </c>
      <c r="D151" s="4">
        <v>3124391</v>
      </c>
      <c r="E151" s="4">
        <v>3124391</v>
      </c>
    </row>
    <row r="152" spans="1:5" x14ac:dyDescent="0.2">
      <c r="A152" s="3" t="s">
        <v>216</v>
      </c>
      <c r="B152" s="3" t="s">
        <v>248</v>
      </c>
      <c r="C152" s="4">
        <v>8199221.5099999998</v>
      </c>
      <c r="D152" s="4">
        <v>4099610.78</v>
      </c>
      <c r="E152" s="4">
        <v>4099610.73</v>
      </c>
    </row>
    <row r="153" spans="1:5" x14ac:dyDescent="0.2">
      <c r="A153" s="3" t="s">
        <v>218</v>
      </c>
      <c r="B153" s="3" t="s">
        <v>249</v>
      </c>
      <c r="C153" s="4">
        <v>3906632.85</v>
      </c>
      <c r="D153" s="4">
        <v>1953316.44</v>
      </c>
      <c r="E153" s="4">
        <v>1953316.41</v>
      </c>
    </row>
    <row r="154" spans="1:5" x14ac:dyDescent="0.2">
      <c r="A154" s="3" t="s">
        <v>220</v>
      </c>
      <c r="B154" s="3" t="s">
        <v>250</v>
      </c>
      <c r="C154" s="4">
        <v>63464772.710000001</v>
      </c>
      <c r="D154" s="4">
        <v>31732386.399999999</v>
      </c>
      <c r="E154" s="4">
        <v>31732386.309999999</v>
      </c>
    </row>
    <row r="155" spans="1:5" x14ac:dyDescent="0.2">
      <c r="A155" s="3" t="s">
        <v>251</v>
      </c>
      <c r="B155" s="3" t="s">
        <v>252</v>
      </c>
      <c r="C155" s="4">
        <v>2931</v>
      </c>
      <c r="D155" s="4">
        <v>1465.5</v>
      </c>
      <c r="E155" s="4">
        <v>1465.5</v>
      </c>
    </row>
    <row r="156" spans="1:5" x14ac:dyDescent="0.2">
      <c r="A156" s="3" t="s">
        <v>222</v>
      </c>
      <c r="B156" s="3" t="s">
        <v>253</v>
      </c>
      <c r="C156" s="4">
        <v>13216396.300000001</v>
      </c>
      <c r="D156" s="4">
        <v>6608198.25</v>
      </c>
      <c r="E156" s="4">
        <v>6608198.0499999998</v>
      </c>
    </row>
    <row r="157" spans="1:5" x14ac:dyDescent="0.2">
      <c r="A157" s="3" t="s">
        <v>224</v>
      </c>
      <c r="B157" s="3" t="s">
        <v>254</v>
      </c>
      <c r="C157" s="4">
        <v>48947542</v>
      </c>
      <c r="D157" s="4">
        <v>24473771.260000002</v>
      </c>
      <c r="E157" s="4">
        <v>24473770.739999998</v>
      </c>
    </row>
    <row r="158" spans="1:5" ht="12" customHeight="1" x14ac:dyDescent="0.2">
      <c r="A158" s="3" t="s">
        <v>226</v>
      </c>
      <c r="B158" s="3" t="s">
        <v>255</v>
      </c>
      <c r="C158" s="4">
        <v>12367496.119999999</v>
      </c>
      <c r="D158" s="4">
        <v>6183748.0700000003</v>
      </c>
      <c r="E158" s="4">
        <v>6183748.0499999998</v>
      </c>
    </row>
    <row r="159" spans="1:5" x14ac:dyDescent="0.2">
      <c r="A159" s="3" t="s">
        <v>228</v>
      </c>
      <c r="B159" s="3" t="s">
        <v>256</v>
      </c>
      <c r="C159" s="4">
        <v>11815.5</v>
      </c>
      <c r="D159" s="4">
        <v>5907.75</v>
      </c>
      <c r="E159" s="4">
        <v>5907.75</v>
      </c>
    </row>
    <row r="160" spans="1:5" x14ac:dyDescent="0.2">
      <c r="A160" s="3" t="s">
        <v>257</v>
      </c>
      <c r="B160" s="3" t="s">
        <v>258</v>
      </c>
      <c r="C160" s="4">
        <v>180</v>
      </c>
      <c r="D160" s="4">
        <v>90</v>
      </c>
      <c r="E160" s="4">
        <v>90</v>
      </c>
    </row>
    <row r="161" spans="1:5" x14ac:dyDescent="0.2">
      <c r="A161" s="3" t="s">
        <v>230</v>
      </c>
      <c r="B161" s="3" t="s">
        <v>259</v>
      </c>
      <c r="C161" s="4">
        <v>32485313.399999999</v>
      </c>
      <c r="D161" s="4">
        <v>16242656.880000001</v>
      </c>
      <c r="E161" s="4">
        <v>16242656.52</v>
      </c>
    </row>
    <row r="162" spans="1:5" x14ac:dyDescent="0.2">
      <c r="A162" s="3" t="s">
        <v>260</v>
      </c>
      <c r="B162" s="3" t="s">
        <v>261</v>
      </c>
      <c r="C162" s="4">
        <v>4082736.98</v>
      </c>
      <c r="D162" s="4">
        <v>2041368.56</v>
      </c>
      <c r="E162" s="4">
        <v>2041368.42</v>
      </c>
    </row>
    <row r="163" spans="1:5" ht="12.75" customHeight="1" x14ac:dyDescent="0.2">
      <c r="A163" s="3" t="s">
        <v>262</v>
      </c>
      <c r="B163" s="3" t="s">
        <v>263</v>
      </c>
      <c r="C163" s="4">
        <v>15160822617.190001</v>
      </c>
      <c r="D163" s="4">
        <v>15160822617.190001</v>
      </c>
      <c r="E163" s="4" t="s">
        <v>10</v>
      </c>
    </row>
    <row r="164" spans="1:5" x14ac:dyDescent="0.2">
      <c r="A164" s="3" t="s">
        <v>264</v>
      </c>
      <c r="B164" s="3" t="s">
        <v>265</v>
      </c>
      <c r="C164" s="4">
        <v>2809683914.3099999</v>
      </c>
      <c r="D164" s="4">
        <v>2809683914.3099999</v>
      </c>
      <c r="E164" s="4" t="s">
        <v>10</v>
      </c>
    </row>
    <row r="165" spans="1:5" x14ac:dyDescent="0.2">
      <c r="A165" s="3" t="s">
        <v>266</v>
      </c>
      <c r="B165" s="3" t="s">
        <v>267</v>
      </c>
      <c r="C165" s="4">
        <v>2205243226.77</v>
      </c>
      <c r="D165" s="4">
        <v>2205243226.77</v>
      </c>
      <c r="E165" s="4" t="s">
        <v>10</v>
      </c>
    </row>
    <row r="166" spans="1:5" x14ac:dyDescent="0.2">
      <c r="A166" s="3" t="s">
        <v>268</v>
      </c>
      <c r="B166" s="3" t="s">
        <v>269</v>
      </c>
      <c r="C166" s="4">
        <v>6835910.4800000004</v>
      </c>
      <c r="D166" s="4">
        <v>6835910.4800000004</v>
      </c>
      <c r="E166" s="4" t="s">
        <v>10</v>
      </c>
    </row>
    <row r="167" spans="1:5" s="5" customFormat="1" x14ac:dyDescent="0.2">
      <c r="A167" s="3" t="s">
        <v>270</v>
      </c>
      <c r="B167" s="3" t="s">
        <v>271</v>
      </c>
      <c r="C167" s="4">
        <v>2198411139.9499998</v>
      </c>
      <c r="D167" s="4">
        <v>2198411139.9499998</v>
      </c>
      <c r="E167" s="4" t="s">
        <v>10</v>
      </c>
    </row>
    <row r="168" spans="1:5" x14ac:dyDescent="0.2">
      <c r="A168" s="3" t="s">
        <v>272</v>
      </c>
      <c r="B168" s="3" t="s">
        <v>273</v>
      </c>
      <c r="C168" s="4">
        <v>-3823.66</v>
      </c>
      <c r="D168" s="4">
        <v>-3823.66</v>
      </c>
      <c r="E168" s="4" t="s">
        <v>10</v>
      </c>
    </row>
    <row r="169" spans="1:5" x14ac:dyDescent="0.2">
      <c r="A169" s="3" t="s">
        <v>274</v>
      </c>
      <c r="B169" s="3" t="s">
        <v>275</v>
      </c>
      <c r="C169" s="4">
        <v>1231687.95</v>
      </c>
      <c r="D169" s="4">
        <v>1231687.95</v>
      </c>
      <c r="E169" s="4" t="s">
        <v>10</v>
      </c>
    </row>
    <row r="170" spans="1:5" x14ac:dyDescent="0.2">
      <c r="A170" s="3" t="s">
        <v>276</v>
      </c>
      <c r="B170" s="3" t="s">
        <v>277</v>
      </c>
      <c r="C170" s="4">
        <v>1231687.95</v>
      </c>
      <c r="D170" s="4">
        <v>1231687.95</v>
      </c>
      <c r="E170" s="4" t="s">
        <v>10</v>
      </c>
    </row>
    <row r="171" spans="1:5" x14ac:dyDescent="0.2">
      <c r="A171" s="3" t="s">
        <v>278</v>
      </c>
      <c r="B171" s="3" t="s">
        <v>279</v>
      </c>
      <c r="C171" s="4">
        <v>438291171.91000003</v>
      </c>
      <c r="D171" s="4">
        <v>438291171.91000003</v>
      </c>
      <c r="E171" s="4" t="s">
        <v>10</v>
      </c>
    </row>
    <row r="172" spans="1:5" s="5" customFormat="1" x14ac:dyDescent="0.2">
      <c r="A172" s="3" t="s">
        <v>280</v>
      </c>
      <c r="B172" s="3" t="s">
        <v>281</v>
      </c>
      <c r="C172" s="4">
        <v>3026282.59</v>
      </c>
      <c r="D172" s="4">
        <v>3026282.59</v>
      </c>
      <c r="E172" s="4" t="s">
        <v>10</v>
      </c>
    </row>
    <row r="173" spans="1:5" x14ac:dyDescent="0.2">
      <c r="A173" s="3" t="s">
        <v>282</v>
      </c>
      <c r="B173" s="3" t="s">
        <v>283</v>
      </c>
      <c r="C173" s="4">
        <v>435264889.31999999</v>
      </c>
      <c r="D173" s="4">
        <v>435264889.31999999</v>
      </c>
      <c r="E173" s="4" t="s">
        <v>10</v>
      </c>
    </row>
    <row r="174" spans="1:5" ht="20.399999999999999" x14ac:dyDescent="0.2">
      <c r="A174" s="3" t="s">
        <v>284</v>
      </c>
      <c r="B174" s="3" t="s">
        <v>285</v>
      </c>
      <c r="C174" s="4">
        <v>161266699.18000001</v>
      </c>
      <c r="D174" s="4">
        <v>161266699.18000001</v>
      </c>
      <c r="E174" s="4" t="s">
        <v>10</v>
      </c>
    </row>
    <row r="175" spans="1:5" x14ac:dyDescent="0.2">
      <c r="A175" s="3" t="s">
        <v>286</v>
      </c>
      <c r="B175" s="3" t="s">
        <v>287</v>
      </c>
      <c r="C175" s="4">
        <v>161266699.18000001</v>
      </c>
      <c r="D175" s="4">
        <v>161266699.18000001</v>
      </c>
      <c r="E175" s="4" t="s">
        <v>10</v>
      </c>
    </row>
    <row r="176" spans="1:5" s="5" customFormat="1" ht="30.6" x14ac:dyDescent="0.2">
      <c r="A176" s="3" t="s">
        <v>288</v>
      </c>
      <c r="B176" s="3" t="s">
        <v>289</v>
      </c>
      <c r="C176" s="4">
        <v>3651128.5</v>
      </c>
      <c r="D176" s="4">
        <v>3651128.5</v>
      </c>
      <c r="E176" s="4" t="s">
        <v>10</v>
      </c>
    </row>
    <row r="177" spans="1:5" s="5" customFormat="1" x14ac:dyDescent="0.2">
      <c r="A177" s="3" t="s">
        <v>290</v>
      </c>
      <c r="B177" s="3" t="s">
        <v>291</v>
      </c>
      <c r="C177" s="4">
        <v>3651128.5</v>
      </c>
      <c r="D177" s="4">
        <v>3651128.5</v>
      </c>
      <c r="E177" s="4" t="s">
        <v>10</v>
      </c>
    </row>
    <row r="178" spans="1:5" x14ac:dyDescent="0.2">
      <c r="A178" s="3" t="s">
        <v>292</v>
      </c>
      <c r="B178" s="3" t="s">
        <v>293</v>
      </c>
      <c r="C178" s="4">
        <v>12351138702.879999</v>
      </c>
      <c r="D178" s="4">
        <v>12351138702.879999</v>
      </c>
      <c r="E178" s="4" t="s">
        <v>10</v>
      </c>
    </row>
    <row r="179" spans="1:5" ht="20.399999999999999" x14ac:dyDescent="0.2">
      <c r="A179" s="3" t="s">
        <v>294</v>
      </c>
      <c r="B179" s="3" t="s">
        <v>295</v>
      </c>
      <c r="C179" s="4">
        <v>12189687359.870001</v>
      </c>
      <c r="D179" s="4">
        <v>12189687359.870001</v>
      </c>
      <c r="E179" s="4" t="s">
        <v>10</v>
      </c>
    </row>
    <row r="180" spans="1:5" s="5" customFormat="1" x14ac:dyDescent="0.2">
      <c r="A180" s="3" t="s">
        <v>296</v>
      </c>
      <c r="B180" s="3" t="s">
        <v>297</v>
      </c>
      <c r="C180" s="4">
        <v>660932486.21000004</v>
      </c>
      <c r="D180" s="4">
        <v>660932486.21000004</v>
      </c>
      <c r="E180" s="4" t="s">
        <v>10</v>
      </c>
    </row>
    <row r="181" spans="1:5" x14ac:dyDescent="0.2">
      <c r="A181" s="3" t="s">
        <v>298</v>
      </c>
      <c r="B181" s="3" t="s">
        <v>299</v>
      </c>
      <c r="C181" s="4">
        <v>648980231.67999995</v>
      </c>
      <c r="D181" s="4">
        <v>648980231.67999995</v>
      </c>
      <c r="E181" s="4" t="s">
        <v>10</v>
      </c>
    </row>
    <row r="182" spans="1:5" s="5" customFormat="1" x14ac:dyDescent="0.2">
      <c r="A182" s="3" t="s">
        <v>300</v>
      </c>
      <c r="B182" s="3" t="s">
        <v>301</v>
      </c>
      <c r="C182" s="4">
        <v>10761154832.360001</v>
      </c>
      <c r="D182" s="4">
        <v>10761154832.360001</v>
      </c>
      <c r="E182" s="4" t="s">
        <v>10</v>
      </c>
    </row>
    <row r="183" spans="1:5" s="5" customFormat="1" x14ac:dyDescent="0.2">
      <c r="A183" s="3" t="s">
        <v>302</v>
      </c>
      <c r="B183" s="3" t="s">
        <v>303</v>
      </c>
      <c r="C183" s="4">
        <v>118619809.62</v>
      </c>
      <c r="D183" s="4">
        <v>118619809.62</v>
      </c>
      <c r="E183" s="4" t="s">
        <v>10</v>
      </c>
    </row>
    <row r="184" spans="1:5" s="5" customFormat="1" ht="20.399999999999999" x14ac:dyDescent="0.2">
      <c r="A184" s="3" t="s">
        <v>304</v>
      </c>
      <c r="B184" s="3" t="s">
        <v>305</v>
      </c>
      <c r="C184" s="4">
        <v>161451343.00999999</v>
      </c>
      <c r="D184" s="4">
        <v>161451343.00999999</v>
      </c>
      <c r="E184" s="4" t="s">
        <v>10</v>
      </c>
    </row>
    <row r="185" spans="1:5" s="5" customFormat="1" x14ac:dyDescent="0.2">
      <c r="A185" s="3" t="s">
        <v>306</v>
      </c>
      <c r="B185" s="3" t="s">
        <v>307</v>
      </c>
      <c r="C185" s="4">
        <v>13636524.289999999</v>
      </c>
      <c r="D185" s="4">
        <v>13636524.289999999</v>
      </c>
      <c r="E185" s="4" t="s">
        <v>10</v>
      </c>
    </row>
    <row r="186" spans="1:5" x14ac:dyDescent="0.2">
      <c r="A186" s="3" t="s">
        <v>308</v>
      </c>
      <c r="B186" s="3" t="s">
        <v>309</v>
      </c>
      <c r="C186" s="4">
        <v>18203739.989999998</v>
      </c>
      <c r="D186" s="4">
        <v>18203739.989999998</v>
      </c>
      <c r="E186" s="4" t="s">
        <v>10</v>
      </c>
    </row>
    <row r="187" spans="1:5" x14ac:dyDescent="0.2">
      <c r="A187" s="3" t="s">
        <v>310</v>
      </c>
      <c r="B187" s="3" t="s">
        <v>311</v>
      </c>
      <c r="C187" s="4">
        <v>128530836.59</v>
      </c>
      <c r="D187" s="4">
        <v>128530836.59</v>
      </c>
      <c r="E187" s="4" t="s">
        <v>10</v>
      </c>
    </row>
    <row r="188" spans="1:5" s="5" customFormat="1" x14ac:dyDescent="0.2">
      <c r="A188" s="3" t="s">
        <v>312</v>
      </c>
      <c r="B188" s="3" t="s">
        <v>313</v>
      </c>
      <c r="C188" s="4">
        <v>1080242.1399999999</v>
      </c>
      <c r="D188" s="4">
        <v>1080242.1399999999</v>
      </c>
      <c r="E188" s="4" t="s">
        <v>10</v>
      </c>
    </row>
    <row r="189" spans="1:5" s="5" customFormat="1" x14ac:dyDescent="0.2">
      <c r="A189" s="3" t="s">
        <v>314</v>
      </c>
      <c r="B189" s="3" t="s">
        <v>315</v>
      </c>
      <c r="C189" s="4">
        <v>608417.68000000005</v>
      </c>
      <c r="D189" s="4">
        <v>-34049.43</v>
      </c>
      <c r="E189" s="4">
        <v>642467.11</v>
      </c>
    </row>
    <row r="190" spans="1:5" s="5" customFormat="1" x14ac:dyDescent="0.2">
      <c r="A190" s="3" t="s">
        <v>314</v>
      </c>
      <c r="B190" s="3" t="s">
        <v>316</v>
      </c>
      <c r="C190" s="4">
        <v>608417.68000000005</v>
      </c>
      <c r="D190" s="4">
        <v>-34049.43</v>
      </c>
      <c r="E190" s="4">
        <v>642467.11</v>
      </c>
    </row>
    <row r="191" spans="1:5" s="5" customFormat="1" x14ac:dyDescent="0.2">
      <c r="A191" s="3" t="s">
        <v>314</v>
      </c>
      <c r="B191" s="3" t="s">
        <v>317</v>
      </c>
      <c r="C191" s="4">
        <v>608417.68000000005</v>
      </c>
      <c r="D191" s="4">
        <v>-34049.43</v>
      </c>
      <c r="E191" s="4">
        <v>642467.11</v>
      </c>
    </row>
    <row r="192" spans="1:5" s="5" customFormat="1" x14ac:dyDescent="0.2">
      <c r="A192" s="3" t="s">
        <v>318</v>
      </c>
      <c r="B192" s="3" t="s">
        <v>319</v>
      </c>
      <c r="C192" s="4">
        <v>-33049.43</v>
      </c>
      <c r="D192" s="4">
        <v>-34049.43</v>
      </c>
      <c r="E192" s="4">
        <v>1000</v>
      </c>
    </row>
    <row r="193" spans="1:5" x14ac:dyDescent="0.2">
      <c r="A193" s="3" t="s">
        <v>320</v>
      </c>
      <c r="B193" s="3" t="s">
        <v>321</v>
      </c>
      <c r="C193" s="4">
        <v>641467.11</v>
      </c>
      <c r="D193" s="4" t="s">
        <v>10</v>
      </c>
      <c r="E193" s="4">
        <v>641467.11</v>
      </c>
    </row>
    <row r="194" spans="1:5" x14ac:dyDescent="0.2">
      <c r="A194" s="3" t="s">
        <v>322</v>
      </c>
      <c r="B194" s="3" t="s">
        <v>323</v>
      </c>
      <c r="C194" s="4">
        <f>C195</f>
        <v>5733791800</v>
      </c>
      <c r="D194" s="4">
        <f>D195</f>
        <v>5733791800</v>
      </c>
      <c r="E194" s="4">
        <f>1915902200-E209</f>
        <v>1898550000</v>
      </c>
    </row>
    <row r="195" spans="1:5" s="5" customFormat="1" x14ac:dyDescent="0.2">
      <c r="A195" s="3" t="s">
        <v>324</v>
      </c>
      <c r="B195" s="3" t="s">
        <v>325</v>
      </c>
      <c r="C195" s="4">
        <f>C196+C200</f>
        <v>5733791800</v>
      </c>
      <c r="D195" s="4">
        <f>D196+D200</f>
        <v>5733791800</v>
      </c>
      <c r="E195" s="4" t="s">
        <v>10</v>
      </c>
    </row>
    <row r="196" spans="1:5" x14ac:dyDescent="0.2">
      <c r="A196" s="3" t="s">
        <v>326</v>
      </c>
      <c r="B196" s="3" t="s">
        <v>327</v>
      </c>
      <c r="C196" s="4">
        <f>2231957000+C199</f>
        <v>3039434000</v>
      </c>
      <c r="D196" s="4">
        <f>2231957000+D199</f>
        <v>3039434000</v>
      </c>
      <c r="E196" s="4" t="s">
        <v>10</v>
      </c>
    </row>
    <row r="197" spans="1:5" x14ac:dyDescent="0.2">
      <c r="A197" s="3" t="s">
        <v>326</v>
      </c>
      <c r="B197" s="3" t="s">
        <v>328</v>
      </c>
      <c r="C197" s="4">
        <f>2231957000+C199</f>
        <v>3039434000</v>
      </c>
      <c r="D197" s="4">
        <f>2231957000+D199</f>
        <v>3039434000</v>
      </c>
      <c r="E197" s="4" t="s">
        <v>10</v>
      </c>
    </row>
    <row r="198" spans="1:5" s="5" customFormat="1" x14ac:dyDescent="0.2">
      <c r="A198" s="3" t="s">
        <v>329</v>
      </c>
      <c r="B198" s="3" t="s">
        <v>330</v>
      </c>
      <c r="C198" s="4">
        <f>2231957000+C199</f>
        <v>3039434000</v>
      </c>
      <c r="D198" s="4">
        <f>2231957000+D199</f>
        <v>3039434000</v>
      </c>
      <c r="E198" s="4" t="s">
        <v>10</v>
      </c>
    </row>
    <row r="199" spans="1:5" s="5" customFormat="1" x14ac:dyDescent="0.2">
      <c r="A199" s="6" t="s">
        <v>331</v>
      </c>
      <c r="B199" s="6"/>
      <c r="C199" s="7">
        <v>807477000</v>
      </c>
      <c r="D199" s="7">
        <v>807477000</v>
      </c>
      <c r="E199" s="8">
        <v>0</v>
      </c>
    </row>
    <row r="200" spans="1:5" s="5" customFormat="1" x14ac:dyDescent="0.2">
      <c r="A200" s="9" t="s">
        <v>332</v>
      </c>
      <c r="B200" s="9" t="s">
        <v>333</v>
      </c>
      <c r="C200" s="4">
        <f>C203</f>
        <v>2694357800</v>
      </c>
      <c r="D200" s="4">
        <f>D203</f>
        <v>2694357800</v>
      </c>
      <c r="E200" s="4" t="s">
        <v>10</v>
      </c>
    </row>
    <row r="201" spans="1:5" x14ac:dyDescent="0.2">
      <c r="A201" s="9" t="s">
        <v>332</v>
      </c>
      <c r="B201" s="9" t="s">
        <v>334</v>
      </c>
      <c r="C201" s="4">
        <f>C203</f>
        <v>2694357800</v>
      </c>
      <c r="D201" s="4">
        <f>D203</f>
        <v>2694357800</v>
      </c>
      <c r="E201" s="4" t="s">
        <v>10</v>
      </c>
    </row>
    <row r="202" spans="1:5" x14ac:dyDescent="0.2">
      <c r="A202" s="9" t="s">
        <v>329</v>
      </c>
      <c r="B202" s="9" t="s">
        <v>335</v>
      </c>
      <c r="C202" s="4">
        <f>C203</f>
        <v>2694357800</v>
      </c>
      <c r="D202" s="4">
        <f>D203</f>
        <v>2694357800</v>
      </c>
      <c r="E202" s="4" t="s">
        <v>10</v>
      </c>
    </row>
    <row r="203" spans="1:5" s="5" customFormat="1" x14ac:dyDescent="0.2">
      <c r="A203" s="6" t="s">
        <v>331</v>
      </c>
      <c r="B203" s="6"/>
      <c r="C203" s="7">
        <v>2694357800</v>
      </c>
      <c r="D203" s="7">
        <v>2694357800</v>
      </c>
      <c r="E203" s="8">
        <v>0</v>
      </c>
    </row>
    <row r="204" spans="1:5" s="5" customFormat="1" x14ac:dyDescent="0.2">
      <c r="A204" s="3" t="s">
        <v>336</v>
      </c>
      <c r="B204" s="3" t="s">
        <v>337</v>
      </c>
      <c r="C204" s="4"/>
      <c r="D204" s="4" t="s">
        <v>10</v>
      </c>
      <c r="E204" s="4">
        <f>1915902200-E209</f>
        <v>1898550000</v>
      </c>
    </row>
    <row r="205" spans="1:5" s="5" customFormat="1" x14ac:dyDescent="0.2">
      <c r="A205" s="3" t="s">
        <v>338</v>
      </c>
      <c r="B205" s="3" t="s">
        <v>339</v>
      </c>
      <c r="C205" s="4"/>
      <c r="D205" s="4" t="s">
        <v>10</v>
      </c>
      <c r="E205" s="4">
        <f>1915902200-E209</f>
        <v>1898550000</v>
      </c>
    </row>
    <row r="206" spans="1:5" x14ac:dyDescent="0.2">
      <c r="A206" s="3" t="s">
        <v>338</v>
      </c>
      <c r="B206" s="3" t="s">
        <v>340</v>
      </c>
      <c r="C206" s="4"/>
      <c r="D206" s="4" t="s">
        <v>10</v>
      </c>
      <c r="E206" s="4">
        <f>1915902200-E209</f>
        <v>1898550000</v>
      </c>
    </row>
    <row r="207" spans="1:5" x14ac:dyDescent="0.2">
      <c r="A207" s="3" t="s">
        <v>341</v>
      </c>
      <c r="B207" s="3" t="s">
        <v>342</v>
      </c>
      <c r="C207" s="4"/>
      <c r="D207" s="4" t="s">
        <v>10</v>
      </c>
      <c r="E207" s="4">
        <v>1507934500</v>
      </c>
    </row>
    <row r="208" spans="1:5" s="10" customFormat="1" ht="10.8" x14ac:dyDescent="0.25">
      <c r="A208" s="3" t="s">
        <v>343</v>
      </c>
      <c r="B208" s="3" t="s">
        <v>344</v>
      </c>
      <c r="C208" s="4"/>
      <c r="D208" s="4" t="s">
        <v>10</v>
      </c>
      <c r="E208" s="4">
        <v>390615500</v>
      </c>
    </row>
    <row r="209" spans="1:5" s="5" customFormat="1" x14ac:dyDescent="0.2">
      <c r="A209" s="3" t="s">
        <v>345</v>
      </c>
      <c r="B209" s="3" t="s">
        <v>346</v>
      </c>
      <c r="C209" s="4"/>
      <c r="D209" s="4" t="s">
        <v>10</v>
      </c>
      <c r="E209" s="11">
        <v>17352200</v>
      </c>
    </row>
    <row r="210" spans="1:5" x14ac:dyDescent="0.2">
      <c r="A210" s="3" t="s">
        <v>347</v>
      </c>
      <c r="B210" s="3" t="s">
        <v>348</v>
      </c>
      <c r="C210" s="4">
        <f>C213+C238+C353+C363+C369</f>
        <v>19861192458.120003</v>
      </c>
      <c r="D210" s="4">
        <f>D213+D238+D353+D363+D369</f>
        <v>17633907390.310001</v>
      </c>
      <c r="E210" s="4">
        <f>E213+E238+E353+E363+E369</f>
        <v>2227285067.8099999</v>
      </c>
    </row>
    <row r="211" spans="1:5" s="10" customFormat="1" ht="10.8" x14ac:dyDescent="0.25">
      <c r="A211" s="12" t="s">
        <v>349</v>
      </c>
      <c r="B211" s="12"/>
      <c r="C211" s="13">
        <f>D211+E211</f>
        <v>7945670566.6299992</v>
      </c>
      <c r="D211" s="14">
        <f>6988033462.23+D345</f>
        <v>7103349941.2299995</v>
      </c>
      <c r="E211" s="14">
        <v>842320625.39999998</v>
      </c>
    </row>
    <row r="212" spans="1:5" x14ac:dyDescent="0.2">
      <c r="A212" s="3" t="s">
        <v>8</v>
      </c>
      <c r="B212" s="3"/>
      <c r="C212" s="4">
        <v>3484068002.6199999</v>
      </c>
      <c r="D212" s="4">
        <v>2145181035.3499999</v>
      </c>
      <c r="E212" s="4">
        <v>1338886967.27</v>
      </c>
    </row>
    <row r="213" spans="1:5" s="10" customFormat="1" ht="10.8" x14ac:dyDescent="0.25">
      <c r="A213" s="3" t="s">
        <v>350</v>
      </c>
      <c r="B213" s="3" t="s">
        <v>351</v>
      </c>
      <c r="C213" s="4">
        <v>6662792516.8199997</v>
      </c>
      <c r="D213" s="4">
        <v>5663470863.5600004</v>
      </c>
      <c r="E213" s="4">
        <v>999321653.25999999</v>
      </c>
    </row>
    <row r="214" spans="1:5" s="5" customFormat="1" x14ac:dyDescent="0.2">
      <c r="A214" s="3" t="s">
        <v>352</v>
      </c>
      <c r="B214" s="3" t="s">
        <v>353</v>
      </c>
      <c r="C214" s="4">
        <v>1358778465.6099999</v>
      </c>
      <c r="D214" s="4">
        <v>1358778465.6099999</v>
      </c>
      <c r="E214" s="4" t="s">
        <v>10</v>
      </c>
    </row>
    <row r="215" spans="1:5" x14ac:dyDescent="0.2">
      <c r="A215" s="3" t="s">
        <v>354</v>
      </c>
      <c r="B215" s="3" t="s">
        <v>355</v>
      </c>
      <c r="C215" s="4">
        <v>1358778465.6099999</v>
      </c>
      <c r="D215" s="4">
        <v>1358778465.6099999</v>
      </c>
      <c r="E215" s="4" t="s">
        <v>10</v>
      </c>
    </row>
    <row r="216" spans="1:5" s="5" customFormat="1" x14ac:dyDescent="0.2">
      <c r="A216" s="3" t="s">
        <v>354</v>
      </c>
      <c r="B216" s="3" t="s">
        <v>356</v>
      </c>
      <c r="C216" s="4">
        <v>1358778465.6099999</v>
      </c>
      <c r="D216" s="4">
        <v>1358778465.6099999</v>
      </c>
      <c r="E216" s="4" t="s">
        <v>10</v>
      </c>
    </row>
    <row r="217" spans="1:5" x14ac:dyDescent="0.2">
      <c r="A217" s="3" t="s">
        <v>357</v>
      </c>
      <c r="B217" s="3" t="s">
        <v>358</v>
      </c>
      <c r="C217" s="4">
        <v>3859361147.23</v>
      </c>
      <c r="D217" s="4">
        <v>3859361147.23</v>
      </c>
      <c r="E217" s="4" t="s">
        <v>10</v>
      </c>
    </row>
    <row r="218" spans="1:5" x14ac:dyDescent="0.2">
      <c r="A218" s="3" t="s">
        <v>359</v>
      </c>
      <c r="B218" s="3" t="s">
        <v>360</v>
      </c>
      <c r="C218" s="4">
        <v>1561685130.6199999</v>
      </c>
      <c r="D218" s="4">
        <v>1561685130.6199999</v>
      </c>
      <c r="E218" s="4" t="s">
        <v>10</v>
      </c>
    </row>
    <row r="219" spans="1:5" s="10" customFormat="1" ht="10.8" x14ac:dyDescent="0.25">
      <c r="A219" s="3" t="s">
        <v>361</v>
      </c>
      <c r="B219" s="3" t="s">
        <v>362</v>
      </c>
      <c r="C219" s="4">
        <v>1561685130.6199999</v>
      </c>
      <c r="D219" s="4">
        <v>1561685130.6199999</v>
      </c>
      <c r="E219" s="4" t="s">
        <v>10</v>
      </c>
    </row>
    <row r="220" spans="1:5" s="10" customFormat="1" ht="10.8" x14ac:dyDescent="0.25">
      <c r="A220" s="3" t="s">
        <v>363</v>
      </c>
      <c r="B220" s="3" t="s">
        <v>364</v>
      </c>
      <c r="C220" s="4">
        <v>2297676016.6100001</v>
      </c>
      <c r="D220" s="4">
        <v>2297676016.6100001</v>
      </c>
      <c r="E220" s="4" t="s">
        <v>10</v>
      </c>
    </row>
    <row r="221" spans="1:5" x14ac:dyDescent="0.2">
      <c r="A221" s="3" t="s">
        <v>365</v>
      </c>
      <c r="B221" s="3" t="s">
        <v>366</v>
      </c>
      <c r="C221" s="4">
        <v>1893542710.1900001</v>
      </c>
      <c r="D221" s="4">
        <v>1893542710.1900001</v>
      </c>
      <c r="E221" s="4" t="s">
        <v>10</v>
      </c>
    </row>
    <row r="222" spans="1:5" s="10" customFormat="1" ht="10.8" x14ac:dyDescent="0.25">
      <c r="A222" s="3" t="s">
        <v>367</v>
      </c>
      <c r="B222" s="3" t="s">
        <v>368</v>
      </c>
      <c r="C222" s="4">
        <v>404133306.42000002</v>
      </c>
      <c r="D222" s="4">
        <v>404133306.42000002</v>
      </c>
      <c r="E222" s="4" t="s">
        <v>10</v>
      </c>
    </row>
    <row r="223" spans="1:5" x14ac:dyDescent="0.2">
      <c r="A223" s="3" t="s">
        <v>369</v>
      </c>
      <c r="B223" s="3" t="s">
        <v>370</v>
      </c>
      <c r="C223" s="4">
        <v>1444652903.98</v>
      </c>
      <c r="D223" s="4">
        <v>445331250.72000003</v>
      </c>
      <c r="E223" s="4">
        <v>999321653.25999999</v>
      </c>
    </row>
    <row r="224" spans="1:5" s="10" customFormat="1" ht="20.399999999999999" x14ac:dyDescent="0.25">
      <c r="A224" s="3" t="s">
        <v>371</v>
      </c>
      <c r="B224" s="3" t="s">
        <v>372</v>
      </c>
      <c r="C224" s="4">
        <v>424871841.55000001</v>
      </c>
      <c r="D224" s="4">
        <v>193836301.25999999</v>
      </c>
      <c r="E224" s="4">
        <v>231035540.28999999</v>
      </c>
    </row>
    <row r="225" spans="1:5" s="10" customFormat="1" ht="10.8" x14ac:dyDescent="0.25">
      <c r="A225" s="3" t="s">
        <v>373</v>
      </c>
      <c r="B225" s="3" t="s">
        <v>374</v>
      </c>
      <c r="C225" s="4">
        <v>179502187.03</v>
      </c>
      <c r="D225" s="4">
        <v>179862187.03</v>
      </c>
      <c r="E225" s="4">
        <v>-360000</v>
      </c>
    </row>
    <row r="226" spans="1:5" x14ac:dyDescent="0.2">
      <c r="A226" s="3" t="s">
        <v>375</v>
      </c>
      <c r="B226" s="3" t="s">
        <v>376</v>
      </c>
      <c r="C226" s="4">
        <v>245369654.52000001</v>
      </c>
      <c r="D226" s="4">
        <v>13974114.23</v>
      </c>
      <c r="E226" s="4">
        <v>231395540.28999999</v>
      </c>
    </row>
    <row r="227" spans="1:5" x14ac:dyDescent="0.2">
      <c r="A227" s="3" t="s">
        <v>377</v>
      </c>
      <c r="B227" s="3" t="s">
        <v>378</v>
      </c>
      <c r="C227" s="4">
        <v>860027359.69000006</v>
      </c>
      <c r="D227" s="4">
        <v>91741246.719999999</v>
      </c>
      <c r="E227" s="4">
        <v>768286112.97000003</v>
      </c>
    </row>
    <row r="228" spans="1:5" x14ac:dyDescent="0.2">
      <c r="A228" s="3" t="s">
        <v>379</v>
      </c>
      <c r="B228" s="3" t="s">
        <v>380</v>
      </c>
      <c r="C228" s="4">
        <v>458451162.75999999</v>
      </c>
      <c r="D228" s="4" t="s">
        <v>10</v>
      </c>
      <c r="E228" s="4">
        <v>458451162.75999999</v>
      </c>
    </row>
    <row r="229" spans="1:5" x14ac:dyDescent="0.2">
      <c r="A229" s="3" t="s">
        <v>381</v>
      </c>
      <c r="B229" s="3" t="s">
        <v>382</v>
      </c>
      <c r="C229" s="4">
        <v>72059286.549999997</v>
      </c>
      <c r="D229" s="4" t="s">
        <v>10</v>
      </c>
      <c r="E229" s="4">
        <v>72059286.549999997</v>
      </c>
    </row>
    <row r="230" spans="1:5" x14ac:dyDescent="0.2">
      <c r="A230" s="3" t="s">
        <v>383</v>
      </c>
      <c r="B230" s="3" t="s">
        <v>384</v>
      </c>
      <c r="C230" s="4">
        <v>38422142.920000002</v>
      </c>
      <c r="D230" s="4">
        <v>38422142.920000002</v>
      </c>
      <c r="E230" s="4" t="s">
        <v>10</v>
      </c>
    </row>
    <row r="231" spans="1:5" x14ac:dyDescent="0.2">
      <c r="A231" s="3" t="s">
        <v>385</v>
      </c>
      <c r="B231" s="3" t="s">
        <v>386</v>
      </c>
      <c r="C231" s="4">
        <v>2245172.16</v>
      </c>
      <c r="D231" s="4" t="s">
        <v>10</v>
      </c>
      <c r="E231" s="4">
        <v>2245172.16</v>
      </c>
    </row>
    <row r="232" spans="1:5" x14ac:dyDescent="0.2">
      <c r="A232" s="3" t="s">
        <v>387</v>
      </c>
      <c r="B232" s="3" t="s">
        <v>388</v>
      </c>
      <c r="C232" s="4">
        <v>221248799.5</v>
      </c>
      <c r="D232" s="4" t="s">
        <v>10</v>
      </c>
      <c r="E232" s="4">
        <v>221248799.5</v>
      </c>
    </row>
    <row r="233" spans="1:5" ht="20.399999999999999" x14ac:dyDescent="0.2">
      <c r="A233" s="3" t="s">
        <v>389</v>
      </c>
      <c r="B233" s="3" t="s">
        <v>390</v>
      </c>
      <c r="C233" s="4">
        <v>3114809.11</v>
      </c>
      <c r="D233" s="4">
        <v>3070989.11</v>
      </c>
      <c r="E233" s="4">
        <v>43820</v>
      </c>
    </row>
    <row r="234" spans="1:5" x14ac:dyDescent="0.2">
      <c r="A234" s="3" t="s">
        <v>391</v>
      </c>
      <c r="B234" s="3" t="s">
        <v>392</v>
      </c>
      <c r="C234" s="4">
        <v>27465</v>
      </c>
      <c r="D234" s="4" t="s">
        <v>10</v>
      </c>
      <c r="E234" s="4">
        <v>27465</v>
      </c>
    </row>
    <row r="235" spans="1:5" x14ac:dyDescent="0.2">
      <c r="A235" s="3" t="s">
        <v>393</v>
      </c>
      <c r="B235" s="3" t="s">
        <v>394</v>
      </c>
      <c r="C235" s="4">
        <v>64458521.689999998</v>
      </c>
      <c r="D235" s="4">
        <v>50248114.689999998</v>
      </c>
      <c r="E235" s="4">
        <v>14210407</v>
      </c>
    </row>
    <row r="236" spans="1:5" x14ac:dyDescent="0.2">
      <c r="A236" s="3" t="s">
        <v>395</v>
      </c>
      <c r="B236" s="3" t="s">
        <v>396</v>
      </c>
      <c r="C236" s="4">
        <v>159753702.74000001</v>
      </c>
      <c r="D236" s="4">
        <v>159753702.74000001</v>
      </c>
      <c r="E236" s="4" t="s">
        <v>10</v>
      </c>
    </row>
    <row r="237" spans="1:5" ht="12.75" customHeight="1" x14ac:dyDescent="0.2">
      <c r="A237" s="3" t="s">
        <v>395</v>
      </c>
      <c r="B237" s="3" t="s">
        <v>397</v>
      </c>
      <c r="C237" s="4">
        <v>159753702.74000001</v>
      </c>
      <c r="D237" s="4">
        <v>159753702.74000001</v>
      </c>
      <c r="E237" s="4" t="s">
        <v>10</v>
      </c>
    </row>
    <row r="238" spans="1:5" x14ac:dyDescent="0.2">
      <c r="A238" s="3" t="s">
        <v>398</v>
      </c>
      <c r="B238" s="3" t="s">
        <v>399</v>
      </c>
      <c r="C238" s="4">
        <f>C239+C246+C270</f>
        <v>9990430410.3800011</v>
      </c>
      <c r="D238" s="4">
        <f>D239+D246+D270</f>
        <v>8977310026.7700005</v>
      </c>
      <c r="E238" s="4">
        <f>E239+E246+E270</f>
        <v>1013120383.6099998</v>
      </c>
    </row>
    <row r="239" spans="1:5" x14ac:dyDescent="0.2">
      <c r="A239" s="3" t="s">
        <v>400</v>
      </c>
      <c r="B239" s="3" t="s">
        <v>401</v>
      </c>
      <c r="C239" s="4">
        <v>470066357.06999999</v>
      </c>
      <c r="D239" s="4">
        <v>280227974.77999997</v>
      </c>
      <c r="E239" s="4">
        <v>189838382.28999999</v>
      </c>
    </row>
    <row r="240" spans="1:5" x14ac:dyDescent="0.2">
      <c r="A240" s="3" t="s">
        <v>402</v>
      </c>
      <c r="B240" s="3" t="s">
        <v>403</v>
      </c>
      <c r="C240" s="4">
        <v>466817551.26999998</v>
      </c>
      <c r="D240" s="4">
        <v>276979168.98000002</v>
      </c>
      <c r="E240" s="4">
        <v>189838382.28999999</v>
      </c>
    </row>
    <row r="241" spans="1:5" x14ac:dyDescent="0.2">
      <c r="A241" s="3" t="s">
        <v>404</v>
      </c>
      <c r="B241" s="3" t="s">
        <v>405</v>
      </c>
      <c r="C241" s="4">
        <v>110466623.44</v>
      </c>
      <c r="D241" s="4">
        <v>110466623.44</v>
      </c>
      <c r="E241" s="4" t="s">
        <v>10</v>
      </c>
    </row>
    <row r="242" spans="1:5" x14ac:dyDescent="0.2">
      <c r="A242" s="3" t="s">
        <v>406</v>
      </c>
      <c r="B242" s="3" t="s">
        <v>407</v>
      </c>
      <c r="C242" s="4">
        <v>106987788.79000001</v>
      </c>
      <c r="D242" s="4" t="s">
        <v>10</v>
      </c>
      <c r="E242" s="4">
        <v>106987788.79000001</v>
      </c>
    </row>
    <row r="243" spans="1:5" x14ac:dyDescent="0.2">
      <c r="A243" s="3" t="s">
        <v>408</v>
      </c>
      <c r="B243" s="3" t="s">
        <v>409</v>
      </c>
      <c r="C243" s="4">
        <v>249363139.03999999</v>
      </c>
      <c r="D243" s="4">
        <v>166512545.53999999</v>
      </c>
      <c r="E243" s="4">
        <v>82850593.5</v>
      </c>
    </row>
    <row r="244" spans="1:5" x14ac:dyDescent="0.2">
      <c r="A244" s="3" t="s">
        <v>410</v>
      </c>
      <c r="B244" s="3" t="s">
        <v>411</v>
      </c>
      <c r="C244" s="4">
        <v>3248805.8</v>
      </c>
      <c r="D244" s="4">
        <v>3248805.8</v>
      </c>
      <c r="E244" s="4" t="s">
        <v>10</v>
      </c>
    </row>
    <row r="245" spans="1:5" x14ac:dyDescent="0.2">
      <c r="A245" s="3" t="s">
        <v>412</v>
      </c>
      <c r="B245" s="3" t="s">
        <v>413</v>
      </c>
      <c r="C245" s="4">
        <v>3248805.8</v>
      </c>
      <c r="D245" s="4">
        <v>3248805.8</v>
      </c>
      <c r="E245" s="4" t="s">
        <v>10</v>
      </c>
    </row>
    <row r="246" spans="1:5" ht="12.75" customHeight="1" x14ac:dyDescent="0.2">
      <c r="A246" s="3" t="s">
        <v>414</v>
      </c>
      <c r="B246" s="3" t="s">
        <v>415</v>
      </c>
      <c r="C246" s="4">
        <v>2212952111.8800001</v>
      </c>
      <c r="D246" s="4">
        <v>2154899607.1700001</v>
      </c>
      <c r="E246" s="4">
        <v>58052504.710000001</v>
      </c>
    </row>
    <row r="247" spans="1:5" x14ac:dyDescent="0.2">
      <c r="A247" s="3" t="s">
        <v>416</v>
      </c>
      <c r="B247" s="3" t="s">
        <v>417</v>
      </c>
      <c r="C247" s="4">
        <v>1112093034.5899999</v>
      </c>
      <c r="D247" s="4">
        <v>1109563693.3599999</v>
      </c>
      <c r="E247" s="4">
        <v>2529341.23</v>
      </c>
    </row>
    <row r="248" spans="1:5" x14ac:dyDescent="0.2">
      <c r="A248" s="3" t="s">
        <v>418</v>
      </c>
      <c r="B248" s="3" t="s">
        <v>419</v>
      </c>
      <c r="C248" s="4">
        <v>11702413.210000001</v>
      </c>
      <c r="D248" s="4">
        <v>11702413.210000001</v>
      </c>
      <c r="E248" s="4" t="s">
        <v>10</v>
      </c>
    </row>
    <row r="249" spans="1:5" x14ac:dyDescent="0.2">
      <c r="A249" s="3" t="s">
        <v>420</v>
      </c>
      <c r="B249" s="3" t="s">
        <v>421</v>
      </c>
      <c r="C249" s="4">
        <v>134085994.13</v>
      </c>
      <c r="D249" s="4">
        <v>133997740.13</v>
      </c>
      <c r="E249" s="4">
        <v>88254</v>
      </c>
    </row>
    <row r="250" spans="1:5" x14ac:dyDescent="0.2">
      <c r="A250" s="3" t="s">
        <v>422</v>
      </c>
      <c r="B250" s="3" t="s">
        <v>423</v>
      </c>
      <c r="C250" s="4">
        <v>23000</v>
      </c>
      <c r="D250" s="4">
        <v>23000</v>
      </c>
      <c r="E250" s="4" t="s">
        <v>10</v>
      </c>
    </row>
    <row r="251" spans="1:5" x14ac:dyDescent="0.2">
      <c r="A251" s="3" t="s">
        <v>424</v>
      </c>
      <c r="B251" s="3" t="s">
        <v>425</v>
      </c>
      <c r="C251" s="4">
        <v>379193.84</v>
      </c>
      <c r="D251" s="4">
        <v>379193.84</v>
      </c>
      <c r="E251" s="4" t="s">
        <v>10</v>
      </c>
    </row>
    <row r="252" spans="1:5" x14ac:dyDescent="0.2">
      <c r="A252" s="3" t="s">
        <v>426</v>
      </c>
      <c r="B252" s="3" t="s">
        <v>427</v>
      </c>
      <c r="C252" s="4">
        <v>414164522</v>
      </c>
      <c r="D252" s="4">
        <v>414164522</v>
      </c>
      <c r="E252" s="4" t="s">
        <v>10</v>
      </c>
    </row>
    <row r="253" spans="1:5" x14ac:dyDescent="0.2">
      <c r="A253" s="3" t="s">
        <v>428</v>
      </c>
      <c r="B253" s="3" t="s">
        <v>429</v>
      </c>
      <c r="C253" s="4">
        <v>160115885.47999999</v>
      </c>
      <c r="D253" s="4">
        <v>160115885.47999999</v>
      </c>
      <c r="E253" s="4" t="s">
        <v>10</v>
      </c>
    </row>
    <row r="254" spans="1:5" x14ac:dyDescent="0.2">
      <c r="A254" s="3" t="s">
        <v>430</v>
      </c>
      <c r="B254" s="3" t="s">
        <v>431</v>
      </c>
      <c r="C254" s="4">
        <v>324680419.16000003</v>
      </c>
      <c r="D254" s="4">
        <v>324680419.16000003</v>
      </c>
      <c r="E254" s="4" t="s">
        <v>10</v>
      </c>
    </row>
    <row r="255" spans="1:5" x14ac:dyDescent="0.2">
      <c r="A255" s="3" t="s">
        <v>432</v>
      </c>
      <c r="B255" s="3" t="s">
        <v>433</v>
      </c>
      <c r="C255" s="4">
        <v>9331555</v>
      </c>
      <c r="D255" s="4">
        <v>9331555</v>
      </c>
      <c r="E255" s="4" t="s">
        <v>10</v>
      </c>
    </row>
    <row r="256" spans="1:5" x14ac:dyDescent="0.2">
      <c r="A256" s="3" t="s">
        <v>434</v>
      </c>
      <c r="B256" s="3" t="s">
        <v>435</v>
      </c>
      <c r="C256" s="4">
        <v>57610051.770000003</v>
      </c>
      <c r="D256" s="4">
        <v>55168964.539999999</v>
      </c>
      <c r="E256" s="4">
        <v>2441087.23</v>
      </c>
    </row>
    <row r="257" spans="1:5" x14ac:dyDescent="0.2">
      <c r="A257" s="3" t="s">
        <v>436</v>
      </c>
      <c r="B257" s="3" t="s">
        <v>437</v>
      </c>
      <c r="C257" s="4">
        <v>441540524.61000001</v>
      </c>
      <c r="D257" s="4">
        <v>441540524.61000001</v>
      </c>
      <c r="E257" s="4" t="s">
        <v>10</v>
      </c>
    </row>
    <row r="258" spans="1:5" x14ac:dyDescent="0.2">
      <c r="A258" s="3" t="s">
        <v>438</v>
      </c>
      <c r="B258" s="3" t="s">
        <v>439</v>
      </c>
      <c r="C258" s="4">
        <v>54186128.5</v>
      </c>
      <c r="D258" s="4">
        <v>54186128.5</v>
      </c>
      <c r="E258" s="4" t="s">
        <v>10</v>
      </c>
    </row>
    <row r="259" spans="1:5" x14ac:dyDescent="0.2">
      <c r="A259" s="3" t="s">
        <v>440</v>
      </c>
      <c r="B259" s="3" t="s">
        <v>441</v>
      </c>
      <c r="C259" s="4">
        <v>140880138.84</v>
      </c>
      <c r="D259" s="4">
        <v>140880138.84</v>
      </c>
      <c r="E259" s="4" t="s">
        <v>10</v>
      </c>
    </row>
    <row r="260" spans="1:5" x14ac:dyDescent="0.2">
      <c r="A260" s="3" t="s">
        <v>442</v>
      </c>
      <c r="B260" s="3" t="s">
        <v>443</v>
      </c>
      <c r="C260" s="4">
        <v>156321933.13999999</v>
      </c>
      <c r="D260" s="4">
        <v>156321933.13999999</v>
      </c>
      <c r="E260" s="4" t="s">
        <v>10</v>
      </c>
    </row>
    <row r="261" spans="1:5" x14ac:dyDescent="0.2">
      <c r="A261" s="3" t="s">
        <v>444</v>
      </c>
      <c r="B261" s="3" t="s">
        <v>445</v>
      </c>
      <c r="C261" s="4">
        <v>61727475.590000004</v>
      </c>
      <c r="D261" s="4">
        <v>61727475.590000004</v>
      </c>
      <c r="E261" s="4" t="s">
        <v>10</v>
      </c>
    </row>
    <row r="262" spans="1:5" x14ac:dyDescent="0.2">
      <c r="A262" s="3" t="s">
        <v>446</v>
      </c>
      <c r="B262" s="3" t="s">
        <v>447</v>
      </c>
      <c r="C262" s="4">
        <v>-295.39999999999998</v>
      </c>
      <c r="D262" s="4">
        <v>-295.39999999999998</v>
      </c>
      <c r="E262" s="4" t="s">
        <v>10</v>
      </c>
    </row>
    <row r="263" spans="1:5" x14ac:dyDescent="0.2">
      <c r="A263" s="3" t="s">
        <v>448</v>
      </c>
      <c r="B263" s="3" t="s">
        <v>449</v>
      </c>
      <c r="C263" s="4">
        <v>28425143.940000001</v>
      </c>
      <c r="D263" s="4">
        <v>28425143.940000001</v>
      </c>
      <c r="E263" s="4" t="s">
        <v>10</v>
      </c>
    </row>
    <row r="264" spans="1:5" x14ac:dyDescent="0.2">
      <c r="A264" s="3" t="s">
        <v>450</v>
      </c>
      <c r="B264" s="3" t="s">
        <v>451</v>
      </c>
      <c r="C264" s="4">
        <v>659318552.67999995</v>
      </c>
      <c r="D264" s="4">
        <v>603795389.20000005</v>
      </c>
      <c r="E264" s="4">
        <v>55523163.479999997</v>
      </c>
    </row>
    <row r="265" spans="1:5" x14ac:dyDescent="0.2">
      <c r="A265" s="3" t="s">
        <v>452</v>
      </c>
      <c r="B265" s="3" t="s">
        <v>453</v>
      </c>
      <c r="C265" s="4">
        <v>601959236</v>
      </c>
      <c r="D265" s="4">
        <v>601959236</v>
      </c>
      <c r="E265" s="4" t="s">
        <v>10</v>
      </c>
    </row>
    <row r="266" spans="1:5" x14ac:dyDescent="0.2">
      <c r="A266" s="3" t="s">
        <v>454</v>
      </c>
      <c r="B266" s="3" t="s">
        <v>455</v>
      </c>
      <c r="C266" s="4">
        <v>49190144.479999997</v>
      </c>
      <c r="D266" s="4" t="s">
        <v>10</v>
      </c>
      <c r="E266" s="4">
        <v>49190144.479999997</v>
      </c>
    </row>
    <row r="267" spans="1:5" x14ac:dyDescent="0.2">
      <c r="A267" s="3" t="s">
        <v>456</v>
      </c>
      <c r="B267" s="3" t="s">
        <v>457</v>
      </c>
      <c r="C267" s="4">
        <v>6333019</v>
      </c>
      <c r="D267" s="4" t="s">
        <v>10</v>
      </c>
      <c r="E267" s="4">
        <v>6333019</v>
      </c>
    </row>
    <row r="268" spans="1:5" x14ac:dyDescent="0.2">
      <c r="A268" s="3" t="s">
        <v>458</v>
      </c>
      <c r="B268" s="3" t="s">
        <v>459</v>
      </c>
      <c r="C268" s="4">
        <v>1835698.2</v>
      </c>
      <c r="D268" s="4">
        <v>1835698.2</v>
      </c>
      <c r="E268" s="4" t="s">
        <v>10</v>
      </c>
    </row>
    <row r="269" spans="1:5" x14ac:dyDescent="0.2">
      <c r="A269" s="3" t="s">
        <v>460</v>
      </c>
      <c r="B269" s="3" t="s">
        <v>461</v>
      </c>
      <c r="C269" s="4">
        <v>455</v>
      </c>
      <c r="D269" s="4">
        <v>455</v>
      </c>
      <c r="E269" s="4" t="s">
        <v>10</v>
      </c>
    </row>
    <row r="270" spans="1:5" x14ac:dyDescent="0.2">
      <c r="A270" s="3" t="s">
        <v>462</v>
      </c>
      <c r="B270" s="3">
        <v>1423</v>
      </c>
      <c r="C270" s="4">
        <f>C271+C281+C291+C298+C307+C317+C326+C336+C346</f>
        <v>7307411941.4300003</v>
      </c>
      <c r="D270" s="4">
        <f>D271+D281+D291+D298+D307+D317+D326+D336+D346</f>
        <v>6542182444.8199997</v>
      </c>
      <c r="E270" s="4">
        <f>E271+E281+E291+E298+E307+E317+E326+E336+E346</f>
        <v>765229496.60999978</v>
      </c>
    </row>
    <row r="271" spans="1:5" x14ac:dyDescent="0.2">
      <c r="A271" s="3" t="s">
        <v>463</v>
      </c>
      <c r="B271" s="3" t="s">
        <v>464</v>
      </c>
      <c r="C271" s="4">
        <v>314951258.04000002</v>
      </c>
      <c r="D271" s="4">
        <v>314103716.23000002</v>
      </c>
      <c r="E271" s="4">
        <v>847541.81</v>
      </c>
    </row>
    <row r="272" spans="1:5" x14ac:dyDescent="0.2">
      <c r="A272" s="3" t="s">
        <v>465</v>
      </c>
      <c r="B272" s="3" t="s">
        <v>466</v>
      </c>
      <c r="C272" s="4">
        <v>20451958.949999999</v>
      </c>
      <c r="D272" s="4">
        <v>20451958.949999999</v>
      </c>
      <c r="E272" s="4">
        <v>0</v>
      </c>
    </row>
    <row r="273" spans="1:5" x14ac:dyDescent="0.2">
      <c r="A273" s="3" t="s">
        <v>467</v>
      </c>
      <c r="B273" s="3" t="s">
        <v>468</v>
      </c>
      <c r="C273" s="4">
        <v>2178176</v>
      </c>
      <c r="D273" s="4">
        <v>2178176</v>
      </c>
      <c r="E273" s="4" t="s">
        <v>10</v>
      </c>
    </row>
    <row r="274" spans="1:5" x14ac:dyDescent="0.2">
      <c r="A274" s="3" t="s">
        <v>469</v>
      </c>
      <c r="B274" s="3" t="s">
        <v>470</v>
      </c>
      <c r="C274" s="4">
        <v>9675142</v>
      </c>
      <c r="D274" s="4">
        <v>9675142</v>
      </c>
      <c r="E274" s="4" t="s">
        <v>10</v>
      </c>
    </row>
    <row r="275" spans="1:5" x14ac:dyDescent="0.2">
      <c r="A275" s="3" t="s">
        <v>471</v>
      </c>
      <c r="B275" s="3" t="s">
        <v>472</v>
      </c>
      <c r="C275" s="4">
        <v>117590084.84</v>
      </c>
      <c r="D275" s="4">
        <v>117288811.84</v>
      </c>
      <c r="E275" s="4">
        <v>301273</v>
      </c>
    </row>
    <row r="276" spans="1:5" x14ac:dyDescent="0.2">
      <c r="A276" s="3" t="s">
        <v>473</v>
      </c>
      <c r="B276" s="3" t="s">
        <v>474</v>
      </c>
      <c r="C276" s="4">
        <v>17637</v>
      </c>
      <c r="D276" s="4">
        <v>17637</v>
      </c>
      <c r="E276" s="4" t="s">
        <v>10</v>
      </c>
    </row>
    <row r="277" spans="1:5" x14ac:dyDescent="0.2">
      <c r="A277" s="3" t="s">
        <v>475</v>
      </c>
      <c r="B277" s="3" t="s">
        <v>476</v>
      </c>
      <c r="C277" s="4">
        <v>1675896.8</v>
      </c>
      <c r="D277" s="4">
        <v>1675896.8</v>
      </c>
      <c r="E277" s="4" t="s">
        <v>10</v>
      </c>
    </row>
    <row r="278" spans="1:5" x14ac:dyDescent="0.2">
      <c r="A278" s="3" t="s">
        <v>477</v>
      </c>
      <c r="B278" s="3" t="s">
        <v>478</v>
      </c>
      <c r="C278" s="4">
        <v>76754661.790000007</v>
      </c>
      <c r="D278" s="4">
        <v>76220089.980000004</v>
      </c>
      <c r="E278" s="4">
        <v>534571.81000000006</v>
      </c>
    </row>
    <row r="279" spans="1:5" x14ac:dyDescent="0.2">
      <c r="A279" s="3" t="s">
        <v>479</v>
      </c>
      <c r="B279" s="3" t="s">
        <v>480</v>
      </c>
      <c r="C279" s="4">
        <v>634801</v>
      </c>
      <c r="D279" s="4">
        <v>634801</v>
      </c>
      <c r="E279" s="4" t="s">
        <v>10</v>
      </c>
    </row>
    <row r="280" spans="1:5" x14ac:dyDescent="0.2">
      <c r="A280" s="3" t="s">
        <v>481</v>
      </c>
      <c r="B280" s="3" t="s">
        <v>482</v>
      </c>
      <c r="C280" s="4">
        <v>85972899.659999996</v>
      </c>
      <c r="D280" s="4">
        <v>85961202.659999996</v>
      </c>
      <c r="E280" s="4">
        <v>11697</v>
      </c>
    </row>
    <row r="281" spans="1:5" x14ac:dyDescent="0.2">
      <c r="A281" s="3" t="s">
        <v>483</v>
      </c>
      <c r="B281" s="3" t="s">
        <v>484</v>
      </c>
      <c r="C281" s="4">
        <v>4400122318.1499996</v>
      </c>
      <c r="D281" s="4">
        <v>3776890376.98</v>
      </c>
      <c r="E281" s="4">
        <v>623231941.16999996</v>
      </c>
    </row>
    <row r="282" spans="1:5" x14ac:dyDescent="0.2">
      <c r="A282" s="3" t="s">
        <v>485</v>
      </c>
      <c r="B282" s="3" t="s">
        <v>486</v>
      </c>
      <c r="C282" s="4">
        <v>3339030790.8499999</v>
      </c>
      <c r="D282" s="4">
        <v>3334460165.5500002</v>
      </c>
      <c r="E282" s="4">
        <v>4570625.3</v>
      </c>
    </row>
    <row r="283" spans="1:5" ht="20.399999999999999" x14ac:dyDescent="0.2">
      <c r="A283" s="3" t="s">
        <v>487</v>
      </c>
      <c r="B283" s="3" t="s">
        <v>488</v>
      </c>
      <c r="C283" s="4">
        <v>5878012.5</v>
      </c>
      <c r="D283" s="4">
        <v>5876662.5</v>
      </c>
      <c r="E283" s="4">
        <v>1350</v>
      </c>
    </row>
    <row r="284" spans="1:5" x14ac:dyDescent="0.2">
      <c r="A284" s="3" t="s">
        <v>489</v>
      </c>
      <c r="B284" s="3" t="s">
        <v>490</v>
      </c>
      <c r="C284" s="4">
        <v>50602035.960000001</v>
      </c>
      <c r="D284" s="4">
        <v>50187167.960000001</v>
      </c>
      <c r="E284" s="4">
        <v>414868</v>
      </c>
    </row>
    <row r="285" spans="1:5" x14ac:dyDescent="0.2">
      <c r="A285" s="3" t="s">
        <v>491</v>
      </c>
      <c r="B285" s="3" t="s">
        <v>492</v>
      </c>
      <c r="C285" s="4">
        <v>616106424.21000004</v>
      </c>
      <c r="D285" s="4">
        <v>95822292.200000003</v>
      </c>
      <c r="E285" s="4">
        <v>520284132.00999999</v>
      </c>
    </row>
    <row r="286" spans="1:5" x14ac:dyDescent="0.2">
      <c r="A286" s="3" t="s">
        <v>493</v>
      </c>
      <c r="B286" s="3" t="s">
        <v>494</v>
      </c>
      <c r="C286" s="4">
        <v>34334818.850000001</v>
      </c>
      <c r="D286" s="4">
        <v>34303705.850000001</v>
      </c>
      <c r="E286" s="4">
        <v>31113</v>
      </c>
    </row>
    <row r="287" spans="1:5" x14ac:dyDescent="0.2">
      <c r="A287" s="3" t="s">
        <v>495</v>
      </c>
      <c r="B287" s="3" t="s">
        <v>496</v>
      </c>
      <c r="C287" s="4">
        <v>159628320.99000001</v>
      </c>
      <c r="D287" s="4">
        <v>159624330.99000001</v>
      </c>
      <c r="E287" s="4">
        <v>3990</v>
      </c>
    </row>
    <row r="288" spans="1:5" x14ac:dyDescent="0.2">
      <c r="A288" s="3" t="s">
        <v>497</v>
      </c>
      <c r="B288" s="3" t="s">
        <v>498</v>
      </c>
      <c r="C288" s="4">
        <v>5409228</v>
      </c>
      <c r="D288" s="4">
        <v>5189878</v>
      </c>
      <c r="E288" s="4">
        <v>219350</v>
      </c>
    </row>
    <row r="289" spans="1:5" x14ac:dyDescent="0.2">
      <c r="A289" s="3" t="s">
        <v>499</v>
      </c>
      <c r="B289" s="3" t="s">
        <v>500</v>
      </c>
      <c r="C289" s="4">
        <v>18763957.82</v>
      </c>
      <c r="D289" s="4">
        <v>18069397.82</v>
      </c>
      <c r="E289" s="4">
        <v>694560</v>
      </c>
    </row>
    <row r="290" spans="1:5" x14ac:dyDescent="0.2">
      <c r="A290" s="3" t="s">
        <v>501</v>
      </c>
      <c r="B290" s="3" t="s">
        <v>502</v>
      </c>
      <c r="C290" s="4">
        <v>170368728.97</v>
      </c>
      <c r="D290" s="4">
        <v>73356776.109999999</v>
      </c>
      <c r="E290" s="4">
        <v>97011952.859999999</v>
      </c>
    </row>
    <row r="291" spans="1:5" x14ac:dyDescent="0.2">
      <c r="A291" s="3" t="s">
        <v>503</v>
      </c>
      <c r="B291" s="3" t="s">
        <v>504</v>
      </c>
      <c r="C291" s="4">
        <v>8183477.04</v>
      </c>
      <c r="D291" s="4">
        <v>6388388.54</v>
      </c>
      <c r="E291" s="4">
        <v>1795088.5</v>
      </c>
    </row>
    <row r="292" spans="1:5" x14ac:dyDescent="0.2">
      <c r="A292" s="3" t="s">
        <v>505</v>
      </c>
      <c r="B292" s="3" t="s">
        <v>506</v>
      </c>
      <c r="C292" s="4">
        <v>1059427.73</v>
      </c>
      <c r="D292" s="4">
        <v>1056915.23</v>
      </c>
      <c r="E292" s="4">
        <v>2512.5</v>
      </c>
    </row>
    <row r="293" spans="1:5" ht="12.75" customHeight="1" x14ac:dyDescent="0.2">
      <c r="A293" s="3" t="s">
        <v>507</v>
      </c>
      <c r="B293" s="3" t="s">
        <v>508</v>
      </c>
      <c r="C293" s="4">
        <v>1375</v>
      </c>
      <c r="D293" s="4" t="s">
        <v>10</v>
      </c>
      <c r="E293" s="4">
        <v>1375</v>
      </c>
    </row>
    <row r="294" spans="1:5" x14ac:dyDescent="0.2">
      <c r="A294" s="3" t="s">
        <v>509</v>
      </c>
      <c r="B294" s="3" t="s">
        <v>510</v>
      </c>
      <c r="C294" s="4">
        <v>52400</v>
      </c>
      <c r="D294" s="4">
        <v>52400</v>
      </c>
      <c r="E294" s="4" t="s">
        <v>10</v>
      </c>
    </row>
    <row r="295" spans="1:5" x14ac:dyDescent="0.2">
      <c r="A295" s="3" t="s">
        <v>511</v>
      </c>
      <c r="B295" s="3" t="s">
        <v>512</v>
      </c>
      <c r="C295" s="4">
        <v>4259343</v>
      </c>
      <c r="D295" s="4">
        <v>4258543</v>
      </c>
      <c r="E295" s="4">
        <v>800</v>
      </c>
    </row>
    <row r="296" spans="1:5" x14ac:dyDescent="0.2">
      <c r="A296" s="3" t="s">
        <v>513</v>
      </c>
      <c r="B296" s="3" t="s">
        <v>514</v>
      </c>
      <c r="C296" s="4">
        <v>225</v>
      </c>
      <c r="D296" s="4">
        <v>225</v>
      </c>
      <c r="E296" s="4" t="s">
        <v>10</v>
      </c>
    </row>
    <row r="297" spans="1:5" ht="12" customHeight="1" x14ac:dyDescent="0.2">
      <c r="A297" s="3" t="s">
        <v>515</v>
      </c>
      <c r="B297" s="3" t="s">
        <v>516</v>
      </c>
      <c r="C297" s="4">
        <v>2810706.31</v>
      </c>
      <c r="D297" s="4">
        <v>1020305.31</v>
      </c>
      <c r="E297" s="4">
        <v>1790401</v>
      </c>
    </row>
    <row r="298" spans="1:5" x14ac:dyDescent="0.2">
      <c r="A298" s="3" t="s">
        <v>517</v>
      </c>
      <c r="B298" s="3" t="s">
        <v>518</v>
      </c>
      <c r="C298" s="4">
        <v>544655056.59000003</v>
      </c>
      <c r="D298" s="4">
        <v>542748176.90999997</v>
      </c>
      <c r="E298" s="4">
        <v>1906879.68</v>
      </c>
    </row>
    <row r="299" spans="1:5" x14ac:dyDescent="0.2">
      <c r="A299" s="3" t="s">
        <v>519</v>
      </c>
      <c r="B299" s="3" t="s">
        <v>520</v>
      </c>
      <c r="C299" s="4">
        <v>1869118.2</v>
      </c>
      <c r="D299" s="4">
        <v>1869118.2</v>
      </c>
      <c r="E299" s="4" t="s">
        <v>10</v>
      </c>
    </row>
    <row r="300" spans="1:5" ht="20.399999999999999" x14ac:dyDescent="0.2">
      <c r="A300" s="3" t="s">
        <v>521</v>
      </c>
      <c r="B300" s="3" t="s">
        <v>522</v>
      </c>
      <c r="C300" s="4">
        <v>1305</v>
      </c>
      <c r="D300" s="4">
        <v>105</v>
      </c>
      <c r="E300" s="4">
        <v>1200</v>
      </c>
    </row>
    <row r="301" spans="1:5" ht="20.399999999999999" x14ac:dyDescent="0.2">
      <c r="A301" s="3" t="s">
        <v>523</v>
      </c>
      <c r="B301" s="3" t="s">
        <v>524</v>
      </c>
      <c r="C301" s="4">
        <v>4331645.82</v>
      </c>
      <c r="D301" s="4">
        <v>4331645.82</v>
      </c>
      <c r="E301" s="4" t="s">
        <v>10</v>
      </c>
    </row>
    <row r="302" spans="1:5" x14ac:dyDescent="0.2">
      <c r="A302" s="3" t="s">
        <v>525</v>
      </c>
      <c r="B302" s="3" t="s">
        <v>526</v>
      </c>
      <c r="C302" s="4">
        <v>213677</v>
      </c>
      <c r="D302" s="4">
        <v>181350</v>
      </c>
      <c r="E302" s="4">
        <v>32327</v>
      </c>
    </row>
    <row r="303" spans="1:5" x14ac:dyDescent="0.2">
      <c r="A303" s="3" t="s">
        <v>527</v>
      </c>
      <c r="B303" s="3" t="s">
        <v>528</v>
      </c>
      <c r="C303" s="4">
        <v>5484177.9800000004</v>
      </c>
      <c r="D303" s="4">
        <v>5484177.9800000004</v>
      </c>
      <c r="E303" s="4" t="s">
        <v>10</v>
      </c>
    </row>
    <row r="304" spans="1:5" x14ac:dyDescent="0.2">
      <c r="A304" s="3" t="s">
        <v>529</v>
      </c>
      <c r="B304" s="3" t="s">
        <v>530</v>
      </c>
      <c r="C304" s="4">
        <v>10715382.050000001</v>
      </c>
      <c r="D304" s="4">
        <v>10715382.050000001</v>
      </c>
      <c r="E304" s="4" t="s">
        <v>10</v>
      </c>
    </row>
    <row r="305" spans="1:5" x14ac:dyDescent="0.2">
      <c r="A305" s="3" t="s">
        <v>531</v>
      </c>
      <c r="B305" s="3" t="s">
        <v>532</v>
      </c>
      <c r="C305" s="4">
        <v>1496807</v>
      </c>
      <c r="D305" s="4">
        <v>1494807</v>
      </c>
      <c r="E305" s="4">
        <v>2000</v>
      </c>
    </row>
    <row r="306" spans="1:5" x14ac:dyDescent="0.2">
      <c r="A306" s="3" t="s">
        <v>533</v>
      </c>
      <c r="B306" s="3" t="s">
        <v>534</v>
      </c>
      <c r="C306" s="4">
        <v>520542943.54000002</v>
      </c>
      <c r="D306" s="4">
        <v>518671590.86000001</v>
      </c>
      <c r="E306" s="4">
        <v>1871352.68</v>
      </c>
    </row>
    <row r="307" spans="1:5" x14ac:dyDescent="0.2">
      <c r="A307" s="3" t="s">
        <v>535</v>
      </c>
      <c r="B307" s="3" t="s">
        <v>536</v>
      </c>
      <c r="C307" s="4">
        <v>25659867.59</v>
      </c>
      <c r="D307" s="4">
        <v>25656627.59</v>
      </c>
      <c r="E307" s="4">
        <v>3240</v>
      </c>
    </row>
    <row r="308" spans="1:5" x14ac:dyDescent="0.2">
      <c r="A308" s="3" t="s">
        <v>537</v>
      </c>
      <c r="B308" s="3" t="s">
        <v>538</v>
      </c>
      <c r="C308" s="4">
        <v>27677.5</v>
      </c>
      <c r="D308" s="4">
        <v>27677.5</v>
      </c>
      <c r="E308" s="4" t="s">
        <v>10</v>
      </c>
    </row>
    <row r="309" spans="1:5" x14ac:dyDescent="0.2">
      <c r="A309" s="3" t="s">
        <v>539</v>
      </c>
      <c r="B309" s="3" t="s">
        <v>540</v>
      </c>
      <c r="C309" s="4">
        <v>85031</v>
      </c>
      <c r="D309" s="4">
        <v>85031</v>
      </c>
      <c r="E309" s="4" t="s">
        <v>10</v>
      </c>
    </row>
    <row r="310" spans="1:5" x14ac:dyDescent="0.2">
      <c r="A310" s="3" t="s">
        <v>541</v>
      </c>
      <c r="B310" s="3" t="s">
        <v>542</v>
      </c>
      <c r="C310" s="4">
        <v>10708091.42</v>
      </c>
      <c r="D310" s="4">
        <v>10706891.42</v>
      </c>
      <c r="E310" s="4">
        <v>1200</v>
      </c>
    </row>
    <row r="311" spans="1:5" x14ac:dyDescent="0.2">
      <c r="A311" s="3" t="s">
        <v>543</v>
      </c>
      <c r="B311" s="3" t="s">
        <v>544</v>
      </c>
      <c r="C311" s="4">
        <v>690965.67</v>
      </c>
      <c r="D311" s="4">
        <v>690365.67</v>
      </c>
      <c r="E311" s="4">
        <v>600</v>
      </c>
    </row>
    <row r="312" spans="1:5" ht="12.75" customHeight="1" x14ac:dyDescent="0.2">
      <c r="A312" s="3" t="s">
        <v>545</v>
      </c>
      <c r="B312" s="3" t="s">
        <v>546</v>
      </c>
      <c r="C312" s="4">
        <v>1522868</v>
      </c>
      <c r="D312" s="4">
        <v>1522868</v>
      </c>
      <c r="E312" s="4" t="s">
        <v>10</v>
      </c>
    </row>
    <row r="313" spans="1:5" ht="12" customHeight="1" x14ac:dyDescent="0.2">
      <c r="A313" s="3" t="s">
        <v>547</v>
      </c>
      <c r="B313" s="3" t="s">
        <v>548</v>
      </c>
      <c r="C313" s="4">
        <v>67915</v>
      </c>
      <c r="D313" s="4">
        <v>67915</v>
      </c>
      <c r="E313" s="4" t="s">
        <v>10</v>
      </c>
    </row>
    <row r="314" spans="1:5" x14ac:dyDescent="0.2">
      <c r="A314" s="3" t="s">
        <v>549</v>
      </c>
      <c r="B314" s="3" t="s">
        <v>550</v>
      </c>
      <c r="C314" s="4">
        <v>68334</v>
      </c>
      <c r="D314" s="4">
        <v>68334</v>
      </c>
      <c r="E314" s="4" t="s">
        <v>10</v>
      </c>
    </row>
    <row r="315" spans="1:5" ht="20.399999999999999" x14ac:dyDescent="0.2">
      <c r="A315" s="3" t="s">
        <v>551</v>
      </c>
      <c r="B315" s="3" t="s">
        <v>552</v>
      </c>
      <c r="C315" s="4">
        <v>23871</v>
      </c>
      <c r="D315" s="4">
        <v>23871</v>
      </c>
      <c r="E315" s="4" t="s">
        <v>10</v>
      </c>
    </row>
    <row r="316" spans="1:5" x14ac:dyDescent="0.2">
      <c r="A316" s="3" t="s">
        <v>553</v>
      </c>
      <c r="B316" s="3" t="s">
        <v>554</v>
      </c>
      <c r="C316" s="4">
        <v>12465114</v>
      </c>
      <c r="D316" s="4">
        <v>12463674</v>
      </c>
      <c r="E316" s="4">
        <v>1440</v>
      </c>
    </row>
    <row r="317" spans="1:5" x14ac:dyDescent="0.2">
      <c r="A317" s="3" t="s">
        <v>555</v>
      </c>
      <c r="B317" s="3" t="s">
        <v>556</v>
      </c>
      <c r="C317" s="4">
        <v>148117601.06</v>
      </c>
      <c r="D317" s="4">
        <v>147227772.19</v>
      </c>
      <c r="E317" s="4">
        <v>889828.87</v>
      </c>
    </row>
    <row r="318" spans="1:5" x14ac:dyDescent="0.2">
      <c r="A318" s="3" t="s">
        <v>557</v>
      </c>
      <c r="B318" s="3" t="s">
        <v>558</v>
      </c>
      <c r="C318" s="4">
        <v>235170</v>
      </c>
      <c r="D318" s="4">
        <v>235170</v>
      </c>
      <c r="E318" s="4" t="s">
        <v>10</v>
      </c>
    </row>
    <row r="319" spans="1:5" x14ac:dyDescent="0.2">
      <c r="A319" s="3" t="s">
        <v>559</v>
      </c>
      <c r="B319" s="3" t="s">
        <v>560</v>
      </c>
      <c r="C319" s="4">
        <v>822748</v>
      </c>
      <c r="D319" s="4">
        <v>822748</v>
      </c>
      <c r="E319" s="4" t="s">
        <v>10</v>
      </c>
    </row>
    <row r="320" spans="1:5" x14ac:dyDescent="0.2">
      <c r="A320" s="3" t="s">
        <v>561</v>
      </c>
      <c r="B320" s="3" t="s">
        <v>562</v>
      </c>
      <c r="C320" s="4">
        <v>15013820</v>
      </c>
      <c r="D320" s="4">
        <v>14872799</v>
      </c>
      <c r="E320" s="4">
        <v>141021</v>
      </c>
    </row>
    <row r="321" spans="1:5" x14ac:dyDescent="0.2">
      <c r="A321" s="3" t="s">
        <v>563</v>
      </c>
      <c r="B321" s="3" t="s">
        <v>564</v>
      </c>
      <c r="C321" s="4">
        <v>1456303.35</v>
      </c>
      <c r="D321" s="4">
        <v>1456303.35</v>
      </c>
      <c r="E321" s="4" t="s">
        <v>10</v>
      </c>
    </row>
    <row r="322" spans="1:5" x14ac:dyDescent="0.2">
      <c r="A322" s="3" t="s">
        <v>565</v>
      </c>
      <c r="B322" s="3" t="s">
        <v>566</v>
      </c>
      <c r="C322" s="4">
        <v>200656.5</v>
      </c>
      <c r="D322" s="4">
        <v>191659.5</v>
      </c>
      <c r="E322" s="4">
        <v>8997</v>
      </c>
    </row>
    <row r="323" spans="1:5" x14ac:dyDescent="0.2">
      <c r="A323" s="3" t="s">
        <v>567</v>
      </c>
      <c r="B323" s="3" t="s">
        <v>568</v>
      </c>
      <c r="C323" s="4">
        <v>121269231.05</v>
      </c>
      <c r="D323" s="4">
        <v>121269231.05</v>
      </c>
      <c r="E323" s="4" t="s">
        <v>10</v>
      </c>
    </row>
    <row r="324" spans="1:5" x14ac:dyDescent="0.2">
      <c r="A324" s="3" t="s">
        <v>569</v>
      </c>
      <c r="B324" s="3" t="s">
        <v>570</v>
      </c>
      <c r="C324" s="4">
        <v>0</v>
      </c>
      <c r="D324" s="4">
        <v>0</v>
      </c>
      <c r="E324" s="4" t="s">
        <v>10</v>
      </c>
    </row>
    <row r="325" spans="1:5" x14ac:dyDescent="0.2">
      <c r="A325" s="3" t="s">
        <v>571</v>
      </c>
      <c r="B325" s="3" t="s">
        <v>572</v>
      </c>
      <c r="C325" s="4">
        <v>9119672.1600000001</v>
      </c>
      <c r="D325" s="4">
        <v>8379861.29</v>
      </c>
      <c r="E325" s="4">
        <v>739810.87</v>
      </c>
    </row>
    <row r="326" spans="1:5" x14ac:dyDescent="0.2">
      <c r="A326" s="3" t="s">
        <v>573</v>
      </c>
      <c r="B326" s="3" t="s">
        <v>574</v>
      </c>
      <c r="C326" s="4">
        <v>932585040.11000001</v>
      </c>
      <c r="D326" s="4">
        <v>932487240.11000001</v>
      </c>
      <c r="E326" s="4">
        <v>97800</v>
      </c>
    </row>
    <row r="327" spans="1:5" ht="12.75" customHeight="1" x14ac:dyDescent="0.2">
      <c r="A327" s="3" t="s">
        <v>575</v>
      </c>
      <c r="B327" s="3" t="s">
        <v>576</v>
      </c>
      <c r="C327" s="4">
        <v>796940.55</v>
      </c>
      <c r="D327" s="4">
        <v>796940.55</v>
      </c>
      <c r="E327" s="4" t="s">
        <v>10</v>
      </c>
    </row>
    <row r="328" spans="1:5" x14ac:dyDescent="0.2">
      <c r="A328" s="3" t="s">
        <v>577</v>
      </c>
      <c r="B328" s="3" t="s">
        <v>578</v>
      </c>
      <c r="C328" s="4">
        <v>2583281.3199999998</v>
      </c>
      <c r="D328" s="4">
        <v>2583281.3199999998</v>
      </c>
      <c r="E328" s="4" t="s">
        <v>10</v>
      </c>
    </row>
    <row r="329" spans="1:5" x14ac:dyDescent="0.2">
      <c r="A329" s="3" t="s">
        <v>579</v>
      </c>
      <c r="B329" s="3" t="s">
        <v>580</v>
      </c>
      <c r="C329" s="4">
        <v>0</v>
      </c>
      <c r="D329" s="4">
        <v>0</v>
      </c>
      <c r="E329" s="4" t="s">
        <v>10</v>
      </c>
    </row>
    <row r="330" spans="1:5" x14ac:dyDescent="0.2">
      <c r="A330" s="3" t="s">
        <v>581</v>
      </c>
      <c r="B330" s="3" t="s">
        <v>582</v>
      </c>
      <c r="C330" s="4">
        <v>112448805.98</v>
      </c>
      <c r="D330" s="4">
        <v>112410205.98</v>
      </c>
      <c r="E330" s="4">
        <v>38600</v>
      </c>
    </row>
    <row r="331" spans="1:5" x14ac:dyDescent="0.2">
      <c r="A331" s="3" t="s">
        <v>583</v>
      </c>
      <c r="B331" s="3" t="s">
        <v>584</v>
      </c>
      <c r="C331" s="4">
        <v>5749731.5300000003</v>
      </c>
      <c r="D331" s="4">
        <v>5690531.5300000003</v>
      </c>
      <c r="E331" s="4">
        <v>59200</v>
      </c>
    </row>
    <row r="332" spans="1:5" x14ac:dyDescent="0.2">
      <c r="A332" s="3" t="s">
        <v>585</v>
      </c>
      <c r="B332" s="3" t="s">
        <v>586</v>
      </c>
      <c r="C332" s="4">
        <v>805448104.42999995</v>
      </c>
      <c r="D332" s="4">
        <v>805448104.42999995</v>
      </c>
      <c r="E332" s="4" t="s">
        <v>10</v>
      </c>
    </row>
    <row r="333" spans="1:5" x14ac:dyDescent="0.2">
      <c r="A333" s="3" t="s">
        <v>587</v>
      </c>
      <c r="B333" s="3" t="s">
        <v>588</v>
      </c>
      <c r="C333" s="4">
        <v>5345865</v>
      </c>
      <c r="D333" s="4">
        <v>5345865</v>
      </c>
      <c r="E333" s="4" t="s">
        <v>10</v>
      </c>
    </row>
    <row r="334" spans="1:5" ht="20.399999999999999" x14ac:dyDescent="0.2">
      <c r="A334" s="3" t="s">
        <v>589</v>
      </c>
      <c r="B334" s="3" t="s">
        <v>590</v>
      </c>
      <c r="C334" s="4">
        <v>12702</v>
      </c>
      <c r="D334" s="4">
        <v>12702</v>
      </c>
      <c r="E334" s="4" t="s">
        <v>10</v>
      </c>
    </row>
    <row r="335" spans="1:5" x14ac:dyDescent="0.2">
      <c r="A335" s="3" t="s">
        <v>591</v>
      </c>
      <c r="B335" s="3" t="s">
        <v>592</v>
      </c>
      <c r="C335" s="4">
        <v>199609.3</v>
      </c>
      <c r="D335" s="4">
        <v>199609.3</v>
      </c>
      <c r="E335" s="4" t="s">
        <v>10</v>
      </c>
    </row>
    <row r="336" spans="1:5" x14ac:dyDescent="0.2">
      <c r="A336" s="3" t="s">
        <v>593</v>
      </c>
      <c r="B336" s="3" t="s">
        <v>594</v>
      </c>
      <c r="C336" s="4">
        <f>433372384.6+C345</f>
        <v>548688863.60000002</v>
      </c>
      <c r="D336" s="4">
        <f>305280528.56+D345</f>
        <v>420597007.56</v>
      </c>
      <c r="E336" s="4">
        <v>128091856.04000001</v>
      </c>
    </row>
    <row r="337" spans="1:5" x14ac:dyDescent="0.2">
      <c r="A337" s="3" t="s">
        <v>595</v>
      </c>
      <c r="B337" s="3" t="s">
        <v>596</v>
      </c>
      <c r="C337" s="4">
        <v>58141574.600000001</v>
      </c>
      <c r="D337" s="4">
        <v>54555133.600000001</v>
      </c>
      <c r="E337" s="4">
        <v>3586441</v>
      </c>
    </row>
    <row r="338" spans="1:5" x14ac:dyDescent="0.2">
      <c r="A338" s="3" t="s">
        <v>597</v>
      </c>
      <c r="B338" s="3" t="s">
        <v>598</v>
      </c>
      <c r="C338" s="4">
        <v>18988552.48</v>
      </c>
      <c r="D338" s="4">
        <v>18988552.48</v>
      </c>
      <c r="E338" s="4" t="s">
        <v>10</v>
      </c>
    </row>
    <row r="339" spans="1:5" x14ac:dyDescent="0.2">
      <c r="A339" s="3" t="s">
        <v>599</v>
      </c>
      <c r="B339" s="3" t="s">
        <v>600</v>
      </c>
      <c r="C339" s="4">
        <v>18640977.91</v>
      </c>
      <c r="D339" s="4">
        <v>18587977.91</v>
      </c>
      <c r="E339" s="4">
        <v>53000</v>
      </c>
    </row>
    <row r="340" spans="1:5" x14ac:dyDescent="0.2">
      <c r="A340" s="3" t="s">
        <v>601</v>
      </c>
      <c r="B340" s="3" t="s">
        <v>602</v>
      </c>
      <c r="C340" s="4">
        <v>13259.2</v>
      </c>
      <c r="D340" s="4">
        <v>12621.2</v>
      </c>
      <c r="E340" s="4">
        <v>638</v>
      </c>
    </row>
    <row r="341" spans="1:5" x14ac:dyDescent="0.2">
      <c r="A341" s="3" t="s">
        <v>603</v>
      </c>
      <c r="B341" s="3" t="s">
        <v>604</v>
      </c>
      <c r="C341" s="4">
        <v>600</v>
      </c>
      <c r="D341" s="4">
        <v>0</v>
      </c>
      <c r="E341" s="4">
        <v>600</v>
      </c>
    </row>
    <row r="342" spans="1:5" s="5" customFormat="1" x14ac:dyDescent="0.2">
      <c r="A342" s="3" t="s">
        <v>605</v>
      </c>
      <c r="B342" s="3" t="s">
        <v>606</v>
      </c>
      <c r="C342" s="4">
        <v>430864</v>
      </c>
      <c r="D342" s="4">
        <v>430864</v>
      </c>
      <c r="E342" s="4" t="s">
        <v>10</v>
      </c>
    </row>
    <row r="343" spans="1:5" x14ac:dyDescent="0.2">
      <c r="A343" s="3" t="s">
        <v>607</v>
      </c>
      <c r="B343" s="3" t="s">
        <v>608</v>
      </c>
      <c r="C343" s="4">
        <v>44032975.939999998</v>
      </c>
      <c r="D343" s="4">
        <v>44032765.939999998</v>
      </c>
      <c r="E343" s="4">
        <v>210</v>
      </c>
    </row>
    <row r="344" spans="1:5" x14ac:dyDescent="0.2">
      <c r="A344" s="3" t="s">
        <v>609</v>
      </c>
      <c r="B344" s="3" t="s">
        <v>610</v>
      </c>
      <c r="C344" s="4">
        <f>293123580.47+C345</f>
        <v>408440059.47000003</v>
      </c>
      <c r="D344" s="4">
        <f>168672613.43+D345</f>
        <v>283989092.43000001</v>
      </c>
      <c r="E344" s="4">
        <v>124450967.04000001</v>
      </c>
    </row>
    <row r="345" spans="1:5" s="5" customFormat="1" x14ac:dyDescent="0.2">
      <c r="A345" s="15" t="s">
        <v>611</v>
      </c>
      <c r="B345" s="6"/>
      <c r="C345" s="16">
        <v>115316479</v>
      </c>
      <c r="D345" s="16">
        <v>115316479</v>
      </c>
      <c r="E345" s="17">
        <v>0</v>
      </c>
    </row>
    <row r="346" spans="1:5" ht="12.75" customHeight="1" x14ac:dyDescent="0.2">
      <c r="A346" s="3" t="s">
        <v>612</v>
      </c>
      <c r="B346" s="3" t="s">
        <v>613</v>
      </c>
      <c r="C346" s="4">
        <v>384448459.25</v>
      </c>
      <c r="D346" s="4">
        <v>376083138.70999998</v>
      </c>
      <c r="E346" s="4">
        <v>8365320.54</v>
      </c>
    </row>
    <row r="347" spans="1:5" x14ac:dyDescent="0.2">
      <c r="A347" s="3" t="s">
        <v>614</v>
      </c>
      <c r="B347" s="3" t="s">
        <v>615</v>
      </c>
      <c r="C347" s="4">
        <v>12232408.43</v>
      </c>
      <c r="D347" s="4">
        <v>12226288.43</v>
      </c>
      <c r="E347" s="4">
        <v>6120</v>
      </c>
    </row>
    <row r="348" spans="1:5" s="5" customFormat="1" ht="12" customHeight="1" x14ac:dyDescent="0.2">
      <c r="A348" s="3" t="s">
        <v>616</v>
      </c>
      <c r="B348" s="3" t="s">
        <v>617</v>
      </c>
      <c r="C348" s="4">
        <v>3830</v>
      </c>
      <c r="D348" s="4">
        <v>3830</v>
      </c>
      <c r="E348" s="4" t="s">
        <v>10</v>
      </c>
    </row>
    <row r="349" spans="1:5" x14ac:dyDescent="0.2">
      <c r="A349" s="3" t="s">
        <v>618</v>
      </c>
      <c r="B349" s="3" t="s">
        <v>619</v>
      </c>
      <c r="C349" s="4">
        <v>53080539.530000001</v>
      </c>
      <c r="D349" s="4">
        <v>53017039.530000001</v>
      </c>
      <c r="E349" s="4">
        <v>63500</v>
      </c>
    </row>
    <row r="350" spans="1:5" s="5" customFormat="1" ht="20.399999999999999" x14ac:dyDescent="0.2">
      <c r="A350" s="3" t="s">
        <v>620</v>
      </c>
      <c r="B350" s="3" t="s">
        <v>621</v>
      </c>
      <c r="C350" s="4">
        <v>7223756.1100000003</v>
      </c>
      <c r="D350" s="4">
        <v>10986577.57</v>
      </c>
      <c r="E350" s="4">
        <v>-3762821.46</v>
      </c>
    </row>
    <row r="351" spans="1:5" x14ac:dyDescent="0.2">
      <c r="A351" s="3" t="s">
        <v>622</v>
      </c>
      <c r="B351" s="3" t="s">
        <v>623</v>
      </c>
      <c r="C351" s="4">
        <v>96338900.799999997</v>
      </c>
      <c r="D351" s="4">
        <v>96334500.799999997</v>
      </c>
      <c r="E351" s="4">
        <v>4400</v>
      </c>
    </row>
    <row r="352" spans="1:5" x14ac:dyDescent="0.2">
      <c r="A352" s="3" t="s">
        <v>624</v>
      </c>
      <c r="B352" s="3" t="s">
        <v>625</v>
      </c>
      <c r="C352" s="4">
        <v>215569024.38</v>
      </c>
      <c r="D352" s="4">
        <v>203514902.38</v>
      </c>
      <c r="E352" s="4">
        <v>12054122</v>
      </c>
    </row>
    <row r="353" spans="1:5" x14ac:dyDescent="0.2">
      <c r="A353" s="3" t="s">
        <v>626</v>
      </c>
      <c r="B353" s="3" t="s">
        <v>627</v>
      </c>
      <c r="C353" s="4">
        <v>835747463.38999999</v>
      </c>
      <c r="D353" s="4">
        <v>833030841.38999999</v>
      </c>
      <c r="E353" s="4">
        <v>2716622</v>
      </c>
    </row>
    <row r="354" spans="1:5" s="5" customFormat="1" x14ac:dyDescent="0.2">
      <c r="A354" s="3" t="s">
        <v>626</v>
      </c>
      <c r="B354" s="3" t="s">
        <v>628</v>
      </c>
      <c r="C354" s="4">
        <v>835747463.38999999</v>
      </c>
      <c r="D354" s="4">
        <v>833030841.38999999</v>
      </c>
      <c r="E354" s="4">
        <v>2716622</v>
      </c>
    </row>
    <row r="355" spans="1:5" s="5" customFormat="1" x14ac:dyDescent="0.2">
      <c r="A355" s="3" t="s">
        <v>629</v>
      </c>
      <c r="B355" s="3" t="s">
        <v>630</v>
      </c>
      <c r="C355" s="4">
        <v>835747463.38999999</v>
      </c>
      <c r="D355" s="4">
        <v>833030841.38999999</v>
      </c>
      <c r="E355" s="4">
        <v>2716622</v>
      </c>
    </row>
    <row r="356" spans="1:5" x14ac:dyDescent="0.2">
      <c r="A356" s="3" t="s">
        <v>631</v>
      </c>
      <c r="B356" s="3" t="s">
        <v>632</v>
      </c>
      <c r="C356" s="4">
        <v>769219412.96000004</v>
      </c>
      <c r="D356" s="4">
        <v>767665207.96000004</v>
      </c>
      <c r="E356" s="4">
        <v>1554205</v>
      </c>
    </row>
    <row r="357" spans="1:5" s="5" customFormat="1" x14ac:dyDescent="0.2">
      <c r="A357" s="3" t="s">
        <v>633</v>
      </c>
      <c r="B357" s="3" t="s">
        <v>634</v>
      </c>
      <c r="C357" s="4">
        <v>3772750.37</v>
      </c>
      <c r="D357" s="4">
        <v>3772750.37</v>
      </c>
      <c r="E357" s="4" t="s">
        <v>10</v>
      </c>
    </row>
    <row r="358" spans="1:5" x14ac:dyDescent="0.2">
      <c r="A358" s="3" t="s">
        <v>635</v>
      </c>
      <c r="B358" s="3" t="s">
        <v>636</v>
      </c>
      <c r="C358" s="4">
        <v>51363215.18</v>
      </c>
      <c r="D358" s="4">
        <v>50734294.18</v>
      </c>
      <c r="E358" s="4">
        <v>628921</v>
      </c>
    </row>
    <row r="359" spans="1:5" s="5" customFormat="1" x14ac:dyDescent="0.2">
      <c r="A359" s="3" t="s">
        <v>637</v>
      </c>
      <c r="B359" s="3" t="s">
        <v>638</v>
      </c>
      <c r="C359" s="4">
        <v>810846</v>
      </c>
      <c r="D359" s="4">
        <v>277350</v>
      </c>
      <c r="E359" s="4">
        <v>533496</v>
      </c>
    </row>
    <row r="360" spans="1:5" x14ac:dyDescent="0.2">
      <c r="A360" s="3" t="s">
        <v>639</v>
      </c>
      <c r="B360" s="3" t="s">
        <v>640</v>
      </c>
      <c r="C360" s="4">
        <v>443303</v>
      </c>
      <c r="D360" s="4">
        <v>443303</v>
      </c>
      <c r="E360" s="4" t="s">
        <v>10</v>
      </c>
    </row>
    <row r="361" spans="1:5" x14ac:dyDescent="0.2">
      <c r="A361" s="3" t="s">
        <v>641</v>
      </c>
      <c r="B361" s="3" t="s">
        <v>642</v>
      </c>
      <c r="C361" s="4">
        <v>322982.52</v>
      </c>
      <c r="D361" s="4">
        <v>322982.52</v>
      </c>
      <c r="E361" s="4" t="s">
        <v>10</v>
      </c>
    </row>
    <row r="362" spans="1:5" x14ac:dyDescent="0.2">
      <c r="A362" s="3" t="s">
        <v>643</v>
      </c>
      <c r="B362" s="3" t="s">
        <v>644</v>
      </c>
      <c r="C362" s="4">
        <v>9814953.3599999994</v>
      </c>
      <c r="D362" s="4">
        <v>9814953.3599999994</v>
      </c>
      <c r="E362" s="4" t="s">
        <v>10</v>
      </c>
    </row>
    <row r="363" spans="1:5" s="5" customFormat="1" x14ac:dyDescent="0.2">
      <c r="A363" s="3" t="s">
        <v>645</v>
      </c>
      <c r="B363" s="3" t="s">
        <v>646</v>
      </c>
      <c r="C363" s="4">
        <v>649455242.95000005</v>
      </c>
      <c r="D363" s="4">
        <v>572059200.62</v>
      </c>
      <c r="E363" s="4">
        <v>77396042.329999998</v>
      </c>
    </row>
    <row r="364" spans="1:5" x14ac:dyDescent="0.2">
      <c r="A364" s="3" t="s">
        <v>645</v>
      </c>
      <c r="B364" s="3" t="s">
        <v>647</v>
      </c>
      <c r="C364" s="4">
        <v>649455242.95000005</v>
      </c>
      <c r="D364" s="4">
        <v>572059200.62</v>
      </c>
      <c r="E364" s="4">
        <v>77396042.329999998</v>
      </c>
    </row>
    <row r="365" spans="1:5" x14ac:dyDescent="0.2">
      <c r="A365" s="3" t="s">
        <v>329</v>
      </c>
      <c r="B365" s="3" t="s">
        <v>648</v>
      </c>
      <c r="C365" s="4">
        <v>638035180.95000005</v>
      </c>
      <c r="D365" s="4">
        <v>572059200.62</v>
      </c>
      <c r="E365" s="4">
        <v>65975980.329999998</v>
      </c>
    </row>
    <row r="366" spans="1:5" x14ac:dyDescent="0.2">
      <c r="A366" s="3" t="s">
        <v>649</v>
      </c>
      <c r="B366" s="3" t="s">
        <v>650</v>
      </c>
      <c r="C366" s="4">
        <v>638035180.95000005</v>
      </c>
      <c r="D366" s="4">
        <v>572059200.62</v>
      </c>
      <c r="E366" s="4">
        <v>65975980.329999998</v>
      </c>
    </row>
    <row r="367" spans="1:5" x14ac:dyDescent="0.2">
      <c r="A367" s="3" t="s">
        <v>651</v>
      </c>
      <c r="B367" s="3" t="s">
        <v>652</v>
      </c>
      <c r="C367" s="4">
        <v>11420062</v>
      </c>
      <c r="D367" s="4" t="s">
        <v>10</v>
      </c>
      <c r="E367" s="4">
        <v>11420062</v>
      </c>
    </row>
    <row r="368" spans="1:5" x14ac:dyDescent="0.2">
      <c r="A368" s="3" t="s">
        <v>653</v>
      </c>
      <c r="B368" s="3" t="s">
        <v>654</v>
      </c>
      <c r="C368" s="4">
        <v>11420062</v>
      </c>
      <c r="D368" s="4" t="s">
        <v>10</v>
      </c>
      <c r="E368" s="4">
        <v>11420062</v>
      </c>
    </row>
    <row r="369" spans="1:5" x14ac:dyDescent="0.2">
      <c r="A369" s="3" t="s">
        <v>655</v>
      </c>
      <c r="B369" s="3" t="s">
        <v>656</v>
      </c>
      <c r="C369" s="4">
        <v>1722766824.5799999</v>
      </c>
      <c r="D369" s="4">
        <v>1588036457.97</v>
      </c>
      <c r="E369" s="4">
        <v>134730366.61000001</v>
      </c>
    </row>
    <row r="370" spans="1:5" x14ac:dyDescent="0.2">
      <c r="A370" s="3" t="s">
        <v>655</v>
      </c>
      <c r="B370" s="3" t="s">
        <v>657</v>
      </c>
      <c r="C370" s="4">
        <v>1722766824.5799999</v>
      </c>
      <c r="D370" s="4">
        <v>1588036457.97</v>
      </c>
      <c r="E370" s="4">
        <v>134730366.61000001</v>
      </c>
    </row>
    <row r="371" spans="1:5" x14ac:dyDescent="0.2">
      <c r="A371" s="3" t="s">
        <v>655</v>
      </c>
      <c r="B371" s="3" t="s">
        <v>658</v>
      </c>
      <c r="C371" s="4">
        <v>1722766824.5799999</v>
      </c>
      <c r="D371" s="4">
        <v>1588036457.97</v>
      </c>
      <c r="E371" s="4">
        <v>134730366.61000001</v>
      </c>
    </row>
    <row r="372" spans="1:5" ht="11.25" customHeight="1" x14ac:dyDescent="0.2">
      <c r="A372" s="3" t="s">
        <v>659</v>
      </c>
      <c r="B372" s="3" t="s">
        <v>660</v>
      </c>
      <c r="C372" s="4">
        <v>952424131.20000005</v>
      </c>
      <c r="D372" s="4">
        <v>926585513.22000003</v>
      </c>
      <c r="E372" s="4">
        <v>25838617.98</v>
      </c>
    </row>
    <row r="373" spans="1:5" x14ac:dyDescent="0.2">
      <c r="A373" s="3" t="s">
        <v>661</v>
      </c>
      <c r="B373" s="3" t="s">
        <v>662</v>
      </c>
      <c r="C373" s="4">
        <v>58915</v>
      </c>
      <c r="D373" s="4">
        <v>58915</v>
      </c>
      <c r="E373" s="4" t="s">
        <v>10</v>
      </c>
    </row>
    <row r="374" spans="1:5" x14ac:dyDescent="0.2">
      <c r="A374" s="3" t="s">
        <v>663</v>
      </c>
      <c r="B374" s="3" t="s">
        <v>664</v>
      </c>
      <c r="C374" s="4">
        <v>-15506487.42</v>
      </c>
      <c r="D374" s="4">
        <v>-15506487.42</v>
      </c>
      <c r="E374" s="4" t="s">
        <v>10</v>
      </c>
    </row>
    <row r="375" spans="1:5" s="5" customFormat="1" x14ac:dyDescent="0.2">
      <c r="A375" s="3" t="s">
        <v>665</v>
      </c>
      <c r="B375" s="3" t="s">
        <v>666</v>
      </c>
      <c r="C375" s="4">
        <v>504741244.31999999</v>
      </c>
      <c r="D375" s="4">
        <v>410116933.31</v>
      </c>
      <c r="E375" s="4">
        <v>94624311.010000005</v>
      </c>
    </row>
    <row r="376" spans="1:5" x14ac:dyDescent="0.2">
      <c r="A376" s="3" t="s">
        <v>667</v>
      </c>
      <c r="B376" s="3" t="s">
        <v>668</v>
      </c>
      <c r="C376" s="4">
        <v>281049021.48000002</v>
      </c>
      <c r="D376" s="4">
        <v>266781583.86000001</v>
      </c>
      <c r="E376" s="4">
        <v>14267437.619999999</v>
      </c>
    </row>
    <row r="377" spans="1:5" s="5" customFormat="1" x14ac:dyDescent="0.2">
      <c r="A377" s="18" t="s">
        <v>669</v>
      </c>
      <c r="B377" s="19"/>
      <c r="C377" s="20">
        <f>C2</f>
        <v>111720201862.76001</v>
      </c>
      <c r="D377" s="20">
        <f>D2</f>
        <v>97766334223.589996</v>
      </c>
      <c r="E377" s="20">
        <f>E2</f>
        <v>15852417639.17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Chingiz Beksultanov</dc:creator>
  <cp:lastModifiedBy>Nurlan Aidiev</cp:lastModifiedBy>
  <dcterms:created xsi:type="dcterms:W3CDTF">2015-06-05T18:19:34Z</dcterms:created>
  <dcterms:modified xsi:type="dcterms:W3CDTF">2020-01-31T04:40:20Z</dcterms:modified>
</cp:coreProperties>
</file>