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13" i="1" l="1"/>
  <c r="BO113" i="1"/>
  <c r="BG113" i="1"/>
  <c r="AY113" i="1"/>
  <c r="AQ113" i="1"/>
  <c r="AI113" i="1"/>
  <c r="AA113" i="1"/>
  <c r="S113" i="1"/>
  <c r="K113" i="1"/>
  <c r="O112" i="1"/>
  <c r="G112" i="1"/>
  <c r="BW111" i="1"/>
  <c r="BO111" i="1"/>
  <c r="BG111" i="1"/>
  <c r="AY111" i="1"/>
  <c r="AQ111" i="1"/>
  <c r="AI111" i="1"/>
  <c r="AA111" i="1"/>
  <c r="S111" i="1"/>
  <c r="K111" i="1"/>
  <c r="AM110" i="1"/>
  <c r="AE110" i="1"/>
  <c r="AY109" i="1"/>
  <c r="AQ109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BW107" i="1"/>
  <c r="BO107" i="1"/>
  <c r="BG107" i="1"/>
  <c r="AY107" i="1"/>
  <c r="AQ107" i="1"/>
  <c r="AI107" i="1"/>
  <c r="AA107" i="1"/>
  <c r="S107" i="1"/>
  <c r="K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BW105" i="1"/>
  <c r="S105" i="1"/>
  <c r="K105" i="1"/>
  <c r="BZ103" i="1"/>
  <c r="BZ113" i="1" s="1"/>
  <c r="BY103" i="1"/>
  <c r="BY113" i="1" s="1"/>
  <c r="BX103" i="1"/>
  <c r="BX113" i="1" s="1"/>
  <c r="BW103" i="1"/>
  <c r="BV103" i="1"/>
  <c r="BV113" i="1" s="1"/>
  <c r="BU103" i="1"/>
  <c r="BU113" i="1" s="1"/>
  <c r="BT103" i="1"/>
  <c r="BT113" i="1" s="1"/>
  <c r="BS103" i="1"/>
  <c r="BS113" i="1" s="1"/>
  <c r="BR103" i="1"/>
  <c r="BR113" i="1" s="1"/>
  <c r="BQ103" i="1"/>
  <c r="BQ113" i="1" s="1"/>
  <c r="BP103" i="1"/>
  <c r="BP113" i="1" s="1"/>
  <c r="BO103" i="1"/>
  <c r="BN103" i="1"/>
  <c r="BN113" i="1" s="1"/>
  <c r="BM103" i="1"/>
  <c r="BM113" i="1" s="1"/>
  <c r="BL103" i="1"/>
  <c r="BL113" i="1" s="1"/>
  <c r="BK103" i="1"/>
  <c r="BK113" i="1" s="1"/>
  <c r="BJ103" i="1"/>
  <c r="BJ113" i="1" s="1"/>
  <c r="BI103" i="1"/>
  <c r="BI113" i="1" s="1"/>
  <c r="BH103" i="1"/>
  <c r="BH113" i="1" s="1"/>
  <c r="BG103" i="1"/>
  <c r="BF103" i="1"/>
  <c r="BF113" i="1" s="1"/>
  <c r="BE103" i="1"/>
  <c r="BE113" i="1" s="1"/>
  <c r="BD103" i="1"/>
  <c r="BD113" i="1" s="1"/>
  <c r="BC103" i="1"/>
  <c r="BC113" i="1" s="1"/>
  <c r="BB103" i="1"/>
  <c r="BB113" i="1" s="1"/>
  <c r="BA103" i="1"/>
  <c r="BA113" i="1" s="1"/>
  <c r="AZ103" i="1"/>
  <c r="AZ113" i="1" s="1"/>
  <c r="AY103" i="1"/>
  <c r="AX103" i="1"/>
  <c r="AX113" i="1" s="1"/>
  <c r="AW103" i="1"/>
  <c r="AW113" i="1" s="1"/>
  <c r="AV103" i="1"/>
  <c r="AV113" i="1" s="1"/>
  <c r="AU103" i="1"/>
  <c r="AU113" i="1" s="1"/>
  <c r="AT103" i="1"/>
  <c r="AT113" i="1" s="1"/>
  <c r="AS103" i="1"/>
  <c r="AS113" i="1" s="1"/>
  <c r="AR103" i="1"/>
  <c r="AR113" i="1" s="1"/>
  <c r="AQ103" i="1"/>
  <c r="AP103" i="1"/>
  <c r="AP113" i="1" s="1"/>
  <c r="AO103" i="1"/>
  <c r="AO113" i="1" s="1"/>
  <c r="AN103" i="1"/>
  <c r="AN113" i="1" s="1"/>
  <c r="AM103" i="1"/>
  <c r="AM113" i="1" s="1"/>
  <c r="AL103" i="1"/>
  <c r="AL113" i="1" s="1"/>
  <c r="AK103" i="1"/>
  <c r="AK113" i="1" s="1"/>
  <c r="AJ103" i="1"/>
  <c r="AJ113" i="1" s="1"/>
  <c r="AI103" i="1"/>
  <c r="AH103" i="1"/>
  <c r="AH113" i="1" s="1"/>
  <c r="AG103" i="1"/>
  <c r="AG113" i="1" s="1"/>
  <c r="AF103" i="1"/>
  <c r="AF113" i="1" s="1"/>
  <c r="AE103" i="1"/>
  <c r="AE113" i="1" s="1"/>
  <c r="AD103" i="1"/>
  <c r="AD113" i="1" s="1"/>
  <c r="AC103" i="1"/>
  <c r="AC113" i="1" s="1"/>
  <c r="AB103" i="1"/>
  <c r="AB113" i="1" s="1"/>
  <c r="AA103" i="1"/>
  <c r="Z103" i="1"/>
  <c r="Z113" i="1" s="1"/>
  <c r="Y103" i="1"/>
  <c r="Y113" i="1" s="1"/>
  <c r="X103" i="1"/>
  <c r="X113" i="1" s="1"/>
  <c r="W103" i="1"/>
  <c r="W113" i="1" s="1"/>
  <c r="V103" i="1"/>
  <c r="V113" i="1" s="1"/>
  <c r="U103" i="1"/>
  <c r="U113" i="1" s="1"/>
  <c r="T103" i="1"/>
  <c r="T113" i="1" s="1"/>
  <c r="S103" i="1"/>
  <c r="R103" i="1"/>
  <c r="R113" i="1" s="1"/>
  <c r="Q103" i="1"/>
  <c r="Q113" i="1" s="1"/>
  <c r="P103" i="1"/>
  <c r="P113" i="1" s="1"/>
  <c r="O103" i="1"/>
  <c r="O113" i="1" s="1"/>
  <c r="N103" i="1"/>
  <c r="N113" i="1" s="1"/>
  <c r="M103" i="1"/>
  <c r="M113" i="1" s="1"/>
  <c r="L103" i="1"/>
  <c r="L113" i="1" s="1"/>
  <c r="K103" i="1"/>
  <c r="J103" i="1"/>
  <c r="J113" i="1" s="1"/>
  <c r="I103" i="1"/>
  <c r="I113" i="1" s="1"/>
  <c r="H103" i="1"/>
  <c r="H113" i="1" s="1"/>
  <c r="G103" i="1"/>
  <c r="G113" i="1" s="1"/>
  <c r="F102" i="1"/>
  <c r="F103" i="1" s="1"/>
  <c r="F113" i="1" s="1"/>
  <c r="E102" i="1"/>
  <c r="E103" i="1" s="1"/>
  <c r="E113" i="1" s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D103" i="1" s="1"/>
  <c r="D113" i="1" s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X112" i="1" s="1"/>
  <c r="AW89" i="1"/>
  <c r="AW112" i="1" s="1"/>
  <c r="AV89" i="1"/>
  <c r="AV112" i="1" s="1"/>
  <c r="AU89" i="1"/>
  <c r="AU112" i="1" s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E112" i="1" s="1"/>
  <c r="AD89" i="1"/>
  <c r="AD112" i="1" s="1"/>
  <c r="AC89" i="1"/>
  <c r="AC112" i="1" s="1"/>
  <c r="AB89" i="1"/>
  <c r="AB112" i="1" s="1"/>
  <c r="AA89" i="1"/>
  <c r="AA112" i="1" s="1"/>
  <c r="Z89" i="1"/>
  <c r="Z112" i="1" s="1"/>
  <c r="Y89" i="1"/>
  <c r="Y112" i="1" s="1"/>
  <c r="X89" i="1"/>
  <c r="X112" i="1" s="1"/>
  <c r="W89" i="1"/>
  <c r="W112" i="1" s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H112" i="1" s="1"/>
  <c r="G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D89" i="1" s="1"/>
  <c r="D112" i="1" s="1"/>
  <c r="C85" i="1"/>
  <c r="F84" i="1"/>
  <c r="F89" i="1" s="1"/>
  <c r="F112" i="1" s="1"/>
  <c r="E84" i="1"/>
  <c r="E89" i="1" s="1"/>
  <c r="E112" i="1" s="1"/>
  <c r="D84" i="1"/>
  <c r="C84" i="1"/>
  <c r="C89" i="1" s="1"/>
  <c r="C112" i="1" s="1"/>
  <c r="BZ77" i="1"/>
  <c r="BZ111" i="1" s="1"/>
  <c r="BY77" i="1"/>
  <c r="BY111" i="1" s="1"/>
  <c r="BX77" i="1"/>
  <c r="BX111" i="1" s="1"/>
  <c r="BW77" i="1"/>
  <c r="BV77" i="1"/>
  <c r="BV111" i="1" s="1"/>
  <c r="BU77" i="1"/>
  <c r="BU111" i="1" s="1"/>
  <c r="BT77" i="1"/>
  <c r="BT111" i="1" s="1"/>
  <c r="BS77" i="1"/>
  <c r="BS111" i="1" s="1"/>
  <c r="BR77" i="1"/>
  <c r="BR111" i="1" s="1"/>
  <c r="BQ77" i="1"/>
  <c r="BQ111" i="1" s="1"/>
  <c r="BP77" i="1"/>
  <c r="BP111" i="1" s="1"/>
  <c r="BO77" i="1"/>
  <c r="BN77" i="1"/>
  <c r="BN111" i="1" s="1"/>
  <c r="BM77" i="1"/>
  <c r="BM111" i="1" s="1"/>
  <c r="BL77" i="1"/>
  <c r="BL111" i="1" s="1"/>
  <c r="BK77" i="1"/>
  <c r="BK111" i="1" s="1"/>
  <c r="BJ77" i="1"/>
  <c r="BJ111" i="1" s="1"/>
  <c r="BI77" i="1"/>
  <c r="BI111" i="1" s="1"/>
  <c r="BH77" i="1"/>
  <c r="BH111" i="1" s="1"/>
  <c r="BG77" i="1"/>
  <c r="BF77" i="1"/>
  <c r="BF111" i="1" s="1"/>
  <c r="BE77" i="1"/>
  <c r="BE111" i="1" s="1"/>
  <c r="BD77" i="1"/>
  <c r="BD111" i="1" s="1"/>
  <c r="BC77" i="1"/>
  <c r="BC111" i="1" s="1"/>
  <c r="BB77" i="1"/>
  <c r="BB111" i="1" s="1"/>
  <c r="BA77" i="1"/>
  <c r="BA111" i="1" s="1"/>
  <c r="AZ77" i="1"/>
  <c r="AZ111" i="1" s="1"/>
  <c r="AY77" i="1"/>
  <c r="AX77" i="1"/>
  <c r="AX111" i="1" s="1"/>
  <c r="AW77" i="1"/>
  <c r="AW111" i="1" s="1"/>
  <c r="AV77" i="1"/>
  <c r="AV111" i="1" s="1"/>
  <c r="AU77" i="1"/>
  <c r="AU111" i="1" s="1"/>
  <c r="AT77" i="1"/>
  <c r="AT111" i="1" s="1"/>
  <c r="AS77" i="1"/>
  <c r="AS111" i="1" s="1"/>
  <c r="AR77" i="1"/>
  <c r="AR111" i="1" s="1"/>
  <c r="AQ77" i="1"/>
  <c r="AP77" i="1"/>
  <c r="AP111" i="1" s="1"/>
  <c r="AO77" i="1"/>
  <c r="AO111" i="1" s="1"/>
  <c r="AN77" i="1"/>
  <c r="AN111" i="1" s="1"/>
  <c r="AM77" i="1"/>
  <c r="AM111" i="1" s="1"/>
  <c r="AL77" i="1"/>
  <c r="AL111" i="1" s="1"/>
  <c r="AK77" i="1"/>
  <c r="AK111" i="1" s="1"/>
  <c r="AJ77" i="1"/>
  <c r="AJ111" i="1" s="1"/>
  <c r="AI77" i="1"/>
  <c r="AH77" i="1"/>
  <c r="AH111" i="1" s="1"/>
  <c r="AG77" i="1"/>
  <c r="AG111" i="1" s="1"/>
  <c r="AF77" i="1"/>
  <c r="AF111" i="1" s="1"/>
  <c r="AE77" i="1"/>
  <c r="AE111" i="1" s="1"/>
  <c r="AD77" i="1"/>
  <c r="AD111" i="1" s="1"/>
  <c r="AC77" i="1"/>
  <c r="AC111" i="1" s="1"/>
  <c r="AB77" i="1"/>
  <c r="AB111" i="1" s="1"/>
  <c r="AA77" i="1"/>
  <c r="Z77" i="1"/>
  <c r="Z111" i="1" s="1"/>
  <c r="Y77" i="1"/>
  <c r="Y111" i="1" s="1"/>
  <c r="X77" i="1"/>
  <c r="X111" i="1" s="1"/>
  <c r="W77" i="1"/>
  <c r="W111" i="1" s="1"/>
  <c r="V77" i="1"/>
  <c r="V111" i="1" s="1"/>
  <c r="U77" i="1"/>
  <c r="U111" i="1" s="1"/>
  <c r="T77" i="1"/>
  <c r="T111" i="1" s="1"/>
  <c r="S77" i="1"/>
  <c r="R77" i="1"/>
  <c r="R111" i="1" s="1"/>
  <c r="Q77" i="1"/>
  <c r="Q111" i="1" s="1"/>
  <c r="P77" i="1"/>
  <c r="P111" i="1" s="1"/>
  <c r="O77" i="1"/>
  <c r="O111" i="1" s="1"/>
  <c r="N77" i="1"/>
  <c r="N111" i="1" s="1"/>
  <c r="M77" i="1"/>
  <c r="M111" i="1" s="1"/>
  <c r="L77" i="1"/>
  <c r="L111" i="1" s="1"/>
  <c r="K77" i="1"/>
  <c r="J77" i="1"/>
  <c r="J111" i="1" s="1"/>
  <c r="I77" i="1"/>
  <c r="I111" i="1" s="1"/>
  <c r="H77" i="1"/>
  <c r="H111" i="1" s="1"/>
  <c r="G77" i="1"/>
  <c r="G111" i="1" s="1"/>
  <c r="F76" i="1"/>
  <c r="F77" i="1" s="1"/>
  <c r="F111" i="1" s="1"/>
  <c r="E76" i="1"/>
  <c r="E77" i="1" s="1"/>
  <c r="E111" i="1" s="1"/>
  <c r="D76" i="1"/>
  <c r="C76" i="1"/>
  <c r="F75" i="1"/>
  <c r="E75" i="1"/>
  <c r="D75" i="1"/>
  <c r="D77" i="1" s="1"/>
  <c r="D111" i="1" s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X110" i="1" s="1"/>
  <c r="AW65" i="1"/>
  <c r="AW110" i="1" s="1"/>
  <c r="AV65" i="1"/>
  <c r="AV110" i="1" s="1"/>
  <c r="AU65" i="1"/>
  <c r="AU110" i="1" s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F110" i="1" s="1"/>
  <c r="AE65" i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X110" i="1" s="1"/>
  <c r="W65" i="1"/>
  <c r="W110" i="1" s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O110" i="1" s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F64" i="1"/>
  <c r="F65" i="1" s="1"/>
  <c r="F110" i="1" s="1"/>
  <c r="E64" i="1"/>
  <c r="E65" i="1" s="1"/>
  <c r="E110" i="1" s="1"/>
  <c r="D64" i="1"/>
  <c r="C64" i="1"/>
  <c r="F63" i="1"/>
  <c r="E63" i="1"/>
  <c r="D63" i="1"/>
  <c r="D65" i="1" s="1"/>
  <c r="D110" i="1" s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W109" i="1" s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O109" i="1" s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G109" i="1" s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J109" i="1" s="1"/>
  <c r="AI52" i="1"/>
  <c r="AI109" i="1" s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AA109" i="1" s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K109" i="1" s="1"/>
  <c r="J52" i="1"/>
  <c r="J109" i="1" s="1"/>
  <c r="I52" i="1"/>
  <c r="I109" i="1" s="1"/>
  <c r="H52" i="1"/>
  <c r="H109" i="1" s="1"/>
  <c r="G52" i="1"/>
  <c r="G109" i="1" s="1"/>
  <c r="F51" i="1"/>
  <c r="F52" i="1" s="1"/>
  <c r="F109" i="1" s="1"/>
  <c r="E51" i="1"/>
  <c r="D51" i="1"/>
  <c r="D52" i="1" s="1"/>
  <c r="D109" i="1" s="1"/>
  <c r="C51" i="1"/>
  <c r="F50" i="1"/>
  <c r="E50" i="1"/>
  <c r="E52" i="1" s="1"/>
  <c r="E109" i="1" s="1"/>
  <c r="D50" i="1"/>
  <c r="C50" i="1"/>
  <c r="C52" i="1" s="1"/>
  <c r="C109" i="1" s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BZ33" i="1"/>
  <c r="BZ107" i="1" s="1"/>
  <c r="BY33" i="1"/>
  <c r="BY107" i="1" s="1"/>
  <c r="BX33" i="1"/>
  <c r="BX107" i="1" s="1"/>
  <c r="BW33" i="1"/>
  <c r="BV33" i="1"/>
  <c r="BV107" i="1" s="1"/>
  <c r="BU33" i="1"/>
  <c r="BU107" i="1" s="1"/>
  <c r="BT33" i="1"/>
  <c r="BT107" i="1" s="1"/>
  <c r="BS33" i="1"/>
  <c r="BS107" i="1" s="1"/>
  <c r="BR33" i="1"/>
  <c r="BR107" i="1" s="1"/>
  <c r="BQ33" i="1"/>
  <c r="BQ107" i="1" s="1"/>
  <c r="BP33" i="1"/>
  <c r="BP107" i="1" s="1"/>
  <c r="BO33" i="1"/>
  <c r="BN33" i="1"/>
  <c r="BN107" i="1" s="1"/>
  <c r="BM33" i="1"/>
  <c r="BM107" i="1" s="1"/>
  <c r="BL33" i="1"/>
  <c r="BL107" i="1" s="1"/>
  <c r="BK33" i="1"/>
  <c r="BK107" i="1" s="1"/>
  <c r="BJ33" i="1"/>
  <c r="BJ107" i="1" s="1"/>
  <c r="BI33" i="1"/>
  <c r="BI107" i="1" s="1"/>
  <c r="BH33" i="1"/>
  <c r="BH107" i="1" s="1"/>
  <c r="BG33" i="1"/>
  <c r="BF33" i="1"/>
  <c r="BF107" i="1" s="1"/>
  <c r="BE33" i="1"/>
  <c r="BE107" i="1" s="1"/>
  <c r="BD33" i="1"/>
  <c r="BD107" i="1" s="1"/>
  <c r="BC33" i="1"/>
  <c r="BC107" i="1" s="1"/>
  <c r="BB33" i="1"/>
  <c r="BB107" i="1" s="1"/>
  <c r="BA33" i="1"/>
  <c r="BA107" i="1" s="1"/>
  <c r="AZ33" i="1"/>
  <c r="AZ107" i="1" s="1"/>
  <c r="AY33" i="1"/>
  <c r="AX33" i="1"/>
  <c r="AX107" i="1" s="1"/>
  <c r="AW33" i="1"/>
  <c r="AW107" i="1" s="1"/>
  <c r="AV33" i="1"/>
  <c r="AV107" i="1" s="1"/>
  <c r="AU33" i="1"/>
  <c r="AU107" i="1" s="1"/>
  <c r="AT33" i="1"/>
  <c r="AT107" i="1" s="1"/>
  <c r="AS33" i="1"/>
  <c r="AS107" i="1" s="1"/>
  <c r="AR33" i="1"/>
  <c r="AR107" i="1" s="1"/>
  <c r="AQ33" i="1"/>
  <c r="AP33" i="1"/>
  <c r="AP107" i="1" s="1"/>
  <c r="AO33" i="1"/>
  <c r="AO107" i="1" s="1"/>
  <c r="AN33" i="1"/>
  <c r="AN107" i="1" s="1"/>
  <c r="AM33" i="1"/>
  <c r="AM107" i="1" s="1"/>
  <c r="AL33" i="1"/>
  <c r="AL107" i="1" s="1"/>
  <c r="AK33" i="1"/>
  <c r="AK107" i="1" s="1"/>
  <c r="AJ33" i="1"/>
  <c r="AJ107" i="1" s="1"/>
  <c r="AI33" i="1"/>
  <c r="AH33" i="1"/>
  <c r="AH107" i="1" s="1"/>
  <c r="AG33" i="1"/>
  <c r="AG107" i="1" s="1"/>
  <c r="AF33" i="1"/>
  <c r="AF107" i="1" s="1"/>
  <c r="AE33" i="1"/>
  <c r="AE107" i="1" s="1"/>
  <c r="AD33" i="1"/>
  <c r="AD107" i="1" s="1"/>
  <c r="AC33" i="1"/>
  <c r="AC107" i="1" s="1"/>
  <c r="AB33" i="1"/>
  <c r="AB107" i="1" s="1"/>
  <c r="AA33" i="1"/>
  <c r="Z33" i="1"/>
  <c r="Z107" i="1" s="1"/>
  <c r="Y33" i="1"/>
  <c r="Y107" i="1" s="1"/>
  <c r="X33" i="1"/>
  <c r="X107" i="1" s="1"/>
  <c r="W33" i="1"/>
  <c r="W107" i="1" s="1"/>
  <c r="V33" i="1"/>
  <c r="V107" i="1" s="1"/>
  <c r="U33" i="1"/>
  <c r="U107" i="1" s="1"/>
  <c r="T33" i="1"/>
  <c r="T107" i="1" s="1"/>
  <c r="S33" i="1"/>
  <c r="R33" i="1"/>
  <c r="R107" i="1" s="1"/>
  <c r="Q33" i="1"/>
  <c r="Q107" i="1" s="1"/>
  <c r="P33" i="1"/>
  <c r="P107" i="1" s="1"/>
  <c r="O33" i="1"/>
  <c r="O107" i="1" s="1"/>
  <c r="N33" i="1"/>
  <c r="N107" i="1" s="1"/>
  <c r="M33" i="1"/>
  <c r="M107" i="1" s="1"/>
  <c r="L33" i="1"/>
  <c r="L107" i="1" s="1"/>
  <c r="K33" i="1"/>
  <c r="J33" i="1"/>
  <c r="J107" i="1" s="1"/>
  <c r="I33" i="1"/>
  <c r="I107" i="1" s="1"/>
  <c r="H33" i="1"/>
  <c r="H107" i="1" s="1"/>
  <c r="G33" i="1"/>
  <c r="G107" i="1" s="1"/>
  <c r="F32" i="1"/>
  <c r="F33" i="1" s="1"/>
  <c r="F107" i="1" s="1"/>
  <c r="E32" i="1"/>
  <c r="E33" i="1" s="1"/>
  <c r="E107" i="1" s="1"/>
  <c r="D32" i="1"/>
  <c r="D33" i="1" s="1"/>
  <c r="D107" i="1" s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Z105" i="1" s="1"/>
  <c r="BY18" i="1"/>
  <c r="BY105" i="1" s="1"/>
  <c r="BX18" i="1"/>
  <c r="BX105" i="1" s="1"/>
  <c r="BW18" i="1"/>
  <c r="BV18" i="1"/>
  <c r="BV105" i="1" s="1"/>
  <c r="BU18" i="1"/>
  <c r="BU105" i="1" s="1"/>
  <c r="BT18" i="1"/>
  <c r="BT105" i="1" s="1"/>
  <c r="BS18" i="1"/>
  <c r="BS105" i="1" s="1"/>
  <c r="BR18" i="1"/>
  <c r="BR105" i="1" s="1"/>
  <c r="BQ18" i="1"/>
  <c r="BQ105" i="1" s="1"/>
  <c r="BP18" i="1"/>
  <c r="BP105" i="1" s="1"/>
  <c r="BO18" i="1"/>
  <c r="BO105" i="1" s="1"/>
  <c r="BN18" i="1"/>
  <c r="BN105" i="1" s="1"/>
  <c r="BM18" i="1"/>
  <c r="BM105" i="1" s="1"/>
  <c r="BL18" i="1"/>
  <c r="BL105" i="1" s="1"/>
  <c r="BK18" i="1"/>
  <c r="BK105" i="1" s="1"/>
  <c r="BJ18" i="1"/>
  <c r="BJ105" i="1" s="1"/>
  <c r="BI18" i="1"/>
  <c r="BI105" i="1" s="1"/>
  <c r="BH18" i="1"/>
  <c r="BH105" i="1" s="1"/>
  <c r="BG18" i="1"/>
  <c r="BG105" i="1" s="1"/>
  <c r="BF18" i="1"/>
  <c r="BF105" i="1" s="1"/>
  <c r="BE18" i="1"/>
  <c r="BE105" i="1" s="1"/>
  <c r="BD18" i="1"/>
  <c r="BD105" i="1" s="1"/>
  <c r="BC18" i="1"/>
  <c r="BC105" i="1" s="1"/>
  <c r="BB18" i="1"/>
  <c r="BB105" i="1" s="1"/>
  <c r="BA18" i="1"/>
  <c r="BA105" i="1" s="1"/>
  <c r="AZ18" i="1"/>
  <c r="AZ105" i="1" s="1"/>
  <c r="AY18" i="1"/>
  <c r="AY105" i="1" s="1"/>
  <c r="AX18" i="1"/>
  <c r="AX105" i="1" s="1"/>
  <c r="AW18" i="1"/>
  <c r="AW105" i="1" s="1"/>
  <c r="AV18" i="1"/>
  <c r="AV105" i="1" s="1"/>
  <c r="AU18" i="1"/>
  <c r="AU105" i="1" s="1"/>
  <c r="AT18" i="1"/>
  <c r="AT105" i="1" s="1"/>
  <c r="AS18" i="1"/>
  <c r="AS105" i="1" s="1"/>
  <c r="AR18" i="1"/>
  <c r="AR105" i="1" s="1"/>
  <c r="AQ18" i="1"/>
  <c r="AQ105" i="1" s="1"/>
  <c r="AP18" i="1"/>
  <c r="AP105" i="1" s="1"/>
  <c r="AO18" i="1"/>
  <c r="AO105" i="1" s="1"/>
  <c r="AN18" i="1"/>
  <c r="AN105" i="1" s="1"/>
  <c r="AM18" i="1"/>
  <c r="AM105" i="1" s="1"/>
  <c r="AL18" i="1"/>
  <c r="AL105" i="1" s="1"/>
  <c r="AK18" i="1"/>
  <c r="AK105" i="1" s="1"/>
  <c r="AJ18" i="1"/>
  <c r="AJ105" i="1" s="1"/>
  <c r="AI18" i="1"/>
  <c r="AI105" i="1" s="1"/>
  <c r="AH18" i="1"/>
  <c r="AH105" i="1" s="1"/>
  <c r="AG18" i="1"/>
  <c r="AG105" i="1" s="1"/>
  <c r="AF18" i="1"/>
  <c r="AF105" i="1" s="1"/>
  <c r="AE18" i="1"/>
  <c r="AE105" i="1" s="1"/>
  <c r="AD18" i="1"/>
  <c r="AD105" i="1" s="1"/>
  <c r="AC18" i="1"/>
  <c r="AC105" i="1" s="1"/>
  <c r="AB18" i="1"/>
  <c r="AB105" i="1" s="1"/>
  <c r="AA18" i="1"/>
  <c r="AA105" i="1" s="1"/>
  <c r="Z18" i="1"/>
  <c r="Z105" i="1" s="1"/>
  <c r="Y18" i="1"/>
  <c r="Y105" i="1" s="1"/>
  <c r="X18" i="1"/>
  <c r="X105" i="1" s="1"/>
  <c r="W18" i="1"/>
  <c r="W105" i="1" s="1"/>
  <c r="V18" i="1"/>
  <c r="V105" i="1" s="1"/>
  <c r="U18" i="1"/>
  <c r="U105" i="1" s="1"/>
  <c r="T18" i="1"/>
  <c r="T105" i="1" s="1"/>
  <c r="S18" i="1"/>
  <c r="R18" i="1"/>
  <c r="R105" i="1" s="1"/>
  <c r="Q18" i="1"/>
  <c r="Q105" i="1" s="1"/>
  <c r="P18" i="1"/>
  <c r="P105" i="1" s="1"/>
  <c r="O18" i="1"/>
  <c r="O105" i="1" s="1"/>
  <c r="N18" i="1"/>
  <c r="N105" i="1" s="1"/>
  <c r="M18" i="1"/>
  <c r="M105" i="1" s="1"/>
  <c r="L18" i="1"/>
  <c r="L105" i="1" s="1"/>
  <c r="K18" i="1"/>
  <c r="J18" i="1"/>
  <c r="J105" i="1" s="1"/>
  <c r="I18" i="1"/>
  <c r="I105" i="1" s="1"/>
  <c r="H18" i="1"/>
  <c r="H105" i="1" s="1"/>
  <c r="G18" i="1"/>
  <c r="G105" i="1" s="1"/>
  <c r="F17" i="1"/>
  <c r="E17" i="1"/>
  <c r="E18" i="1" s="1"/>
  <c r="E105" i="1" s="1"/>
  <c r="D17" i="1"/>
  <c r="D18" i="1" s="1"/>
  <c r="D105" i="1" s="1"/>
  <c r="C17" i="1"/>
  <c r="F16" i="1"/>
  <c r="F18" i="1" s="1"/>
  <c r="F105" i="1" s="1"/>
  <c r="E16" i="1"/>
  <c r="D16" i="1"/>
  <c r="C16" i="1"/>
  <c r="C18" i="1" s="1"/>
  <c r="C105" i="1" s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F106" i="1" s="1"/>
  <c r="E9" i="1"/>
  <c r="E106" i="1" s="1"/>
  <c r="D9" i="1"/>
  <c r="D106" i="1" s="1"/>
  <c r="C9" i="1"/>
  <c r="C106" i="1" s="1"/>
  <c r="W114" i="1" l="1"/>
  <c r="X114" i="1"/>
  <c r="BD114" i="1"/>
  <c r="C65" i="1"/>
  <c r="C110" i="1" s="1"/>
  <c r="G114" i="1"/>
  <c r="O114" i="1"/>
  <c r="AE114" i="1"/>
  <c r="AM114" i="1"/>
  <c r="AU114" i="1"/>
  <c r="BC114" i="1"/>
  <c r="BK114" i="1"/>
  <c r="BS114" i="1"/>
  <c r="AA114" i="1"/>
  <c r="D114" i="1"/>
  <c r="AN114" i="1"/>
  <c r="BT114" i="1"/>
  <c r="AW114" i="1"/>
  <c r="J114" i="1"/>
  <c r="R114" i="1"/>
  <c r="Z114" i="1"/>
  <c r="AH114" i="1"/>
  <c r="AP114" i="1"/>
  <c r="AX114" i="1"/>
  <c r="BF114" i="1"/>
  <c r="BN114" i="1"/>
  <c r="BV114" i="1"/>
  <c r="AY114" i="1"/>
  <c r="C77" i="1"/>
  <c r="C111" i="1" s="1"/>
  <c r="C103" i="1"/>
  <c r="C113" i="1" s="1"/>
  <c r="BG114" i="1"/>
  <c r="BM114" i="1"/>
  <c r="L114" i="1"/>
  <c r="T114" i="1"/>
  <c r="AB114" i="1"/>
  <c r="AJ114" i="1"/>
  <c r="AR114" i="1"/>
  <c r="AZ114" i="1"/>
  <c r="BH114" i="1"/>
  <c r="BP114" i="1"/>
  <c r="BX114" i="1"/>
  <c r="BO114" i="1"/>
  <c r="H114" i="1"/>
  <c r="AF114" i="1"/>
  <c r="BL114" i="1"/>
  <c r="AI114" i="1"/>
  <c r="I114" i="1"/>
  <c r="Y114" i="1"/>
  <c r="AO114" i="1"/>
  <c r="BU114" i="1"/>
  <c r="E114" i="1"/>
  <c r="M114" i="1"/>
  <c r="U114" i="1"/>
  <c r="AC114" i="1"/>
  <c r="AK114" i="1"/>
  <c r="AS114" i="1"/>
  <c r="BA114" i="1"/>
  <c r="BI114" i="1"/>
  <c r="BQ114" i="1"/>
  <c r="BY114" i="1"/>
  <c r="K114" i="1"/>
  <c r="BW114" i="1"/>
  <c r="P114" i="1"/>
  <c r="AV114" i="1"/>
  <c r="Q114" i="1"/>
  <c r="AG114" i="1"/>
  <c r="BE114" i="1"/>
  <c r="AQ114" i="1"/>
  <c r="C33" i="1"/>
  <c r="C107" i="1" s="1"/>
  <c r="F114" i="1"/>
  <c r="N114" i="1"/>
  <c r="V114" i="1"/>
  <c r="AD114" i="1"/>
  <c r="AL114" i="1"/>
  <c r="AT114" i="1"/>
  <c r="BB114" i="1"/>
  <c r="BJ114" i="1"/>
  <c r="BR114" i="1"/>
  <c r="BZ114" i="1"/>
  <c r="S114" i="1"/>
  <c r="C114" i="1" l="1"/>
</calcChain>
</file>

<file path=xl/sharedStrings.xml><?xml version="1.0" encoding="utf-8"?>
<sst xmlns="http://schemas.openxmlformats.org/spreadsheetml/2006/main" count="1017" uniqueCount="113">
  <si>
    <t>Форма  № 3</t>
  </si>
  <si>
    <t>Чуй</t>
  </si>
  <si>
    <t>Отчет о сделках по залогу недвижимого имущества ноябрь 2024г.</t>
  </si>
  <si>
    <t>№ п/п</t>
  </si>
  <si>
    <t>Наименование района</t>
  </si>
  <si>
    <t>Недвижимое   имущество</t>
  </si>
  <si>
    <t xml:space="preserve">                                   недвижимость жилого назначения                    </t>
  </si>
  <si>
    <t xml:space="preserve">недв.им-во произв. назнач-я </t>
  </si>
  <si>
    <t>недв.им-во коммерч. назнач-я</t>
  </si>
  <si>
    <t>недв.им-во социальн.  назнач-я</t>
  </si>
  <si>
    <t>недв.им-во культур.   назнач-я</t>
  </si>
  <si>
    <t>недв.им-во администр. назнач-я</t>
  </si>
  <si>
    <t>недв.им-во   с/х   назнач-я</t>
  </si>
  <si>
    <t>другое</t>
  </si>
  <si>
    <t>общее кол-во сделок шт.</t>
  </si>
  <si>
    <t>общая сумма сделок (тыс.сом)</t>
  </si>
  <si>
    <t>из них сделки произведенные без нотариального удостоверения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</si>
  <si>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</si>
  <si>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</si>
  <si>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</si>
  <si>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</si>
  <si>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</si>
  <si>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</si>
  <si>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</si>
  <si>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</si>
  <si>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</si>
  <si>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</si>
  <si>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</si>
  <si>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</si>
  <si>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кол-во, всего</t>
  </si>
  <si>
    <t>сумма, тыс. сом</t>
  </si>
  <si>
    <t xml:space="preserve"> кол-во сделок шт.</t>
  </si>
  <si>
    <t xml:space="preserve"> сумма сделок (тыс.сом)</t>
  </si>
  <si>
    <t>г.Бишкек</t>
  </si>
  <si>
    <t>Кемин</t>
  </si>
  <si>
    <t>Чуй, в т.ч. г. Токмок</t>
  </si>
  <si>
    <t>Ысык-Ата, в т.ч.г. Кант</t>
  </si>
  <si>
    <t>71</t>
  </si>
  <si>
    <t>132314,79</t>
  </si>
  <si>
    <t>6</t>
  </si>
  <si>
    <t>11594,95</t>
  </si>
  <si>
    <t>16</t>
  </si>
  <si>
    <t>59814,98</t>
  </si>
  <si>
    <t>5</t>
  </si>
  <si>
    <t>13244,97</t>
  </si>
  <si>
    <t>25125</t>
  </si>
  <si>
    <t>0</t>
  </si>
  <si>
    <t>1810292,96</t>
  </si>
  <si>
    <t>3</t>
  </si>
  <si>
    <t>28655,0</t>
  </si>
  <si>
    <t>1</t>
  </si>
  <si>
    <t>6000</t>
  </si>
  <si>
    <t>3000</t>
  </si>
  <si>
    <t>2</t>
  </si>
  <si>
    <t>505</t>
  </si>
  <si>
    <t>4</t>
  </si>
  <si>
    <t>432700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</si>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</sst>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0"/>
      <name val="Arial Cyr"/>
    </font>
    <font>
      <b/>
      <sz val="14"/>
      <name val="Arial Cyr"/>
      <charset val="204"/>
    </font>
    <font>
      <b/>
      <sz val="16"/>
      <name val="Arial Cyr"/>
    </font>
    <font>
      <b/>
      <sz val="16"/>
      <color indexed="8"/>
      <name val="Arial Cyr"/>
    </font>
    <font>
      <sz val="12"/>
      <name val="Arial Cyr"/>
      <family val="2"/>
      <charset val="204"/>
    </font>
    <font>
      <b/>
      <sz val="11"/>
      <name val="Arial Cyr"/>
    </font>
    <font>
      <sz val="16"/>
      <name val="Arial Cyr"/>
      <family val="2"/>
      <charset val="204"/>
    </font>
    <font>
      <sz val="14"/>
      <name val="Arial Cyr"/>
      <family val="2"/>
      <charset val="204"/>
    </font>
    <font>
      <sz val="11"/>
      <name val="Arial Cyr"/>
      <charset val="204"/>
    </font>
    <font>
      <sz val="12"/>
      <name val="Arial Cyr"/>
    </font>
    <font>
      <sz val="16"/>
      <name val="Arial Cyr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0"/>
      <name val="Arial Cyr"/>
    </font>
    <font>
      <sz val="14"/>
      <name val="Arial Cyr"/>
    </font>
    <font>
      <b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12"/>
      <color rgb="FFFF0000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name val="Arial Cyr"/>
    </font>
    <font>
      <sz val="18"/>
      <name val="Arial Cyr"/>
    </font>
    <font>
      <sz val="14"/>
      <name val="Arial Cyr"/>
      <charset val="204"/>
    </font>
    <font>
      <sz val="12"/>
      <color indexed="10"/>
      <name val="Arial Cyr"/>
      <family val="2"/>
      <charset val="204"/>
    </font>
    <font>
      <b/>
      <sz val="18"/>
      <name val="Arial Cy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13" fillId="3" borderId="1" xfId="0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left"/>
    </xf>
    <xf numFmtId="1" fontId="14" fillId="4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16" fillId="0" borderId="3" xfId="1" applyFont="1" applyFill="1" applyBorder="1" applyAlignment="1">
      <alignment horizontal="left"/>
    </xf>
    <xf numFmtId="1" fontId="17" fillId="5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3" xfId="0" applyBorder="1"/>
    <xf numFmtId="0" fontId="16" fillId="0" borderId="3" xfId="1" applyFont="1" applyFill="1" applyBorder="1" applyAlignment="1">
      <alignment horizontal="left" wrapText="1"/>
    </xf>
    <xf numFmtId="1" fontId="19" fillId="5" borderId="3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" fontId="6" fillId="0" borderId="3" xfId="0" applyNumberFormat="1" applyFont="1" applyFill="1" applyBorder="1"/>
    <xf numFmtId="164" fontId="6" fillId="0" borderId="3" xfId="0" applyNumberFormat="1" applyFont="1" applyFill="1" applyBorder="1"/>
    <xf numFmtId="0" fontId="6" fillId="6" borderId="3" xfId="0" applyFont="1" applyFill="1" applyBorder="1" applyAlignment="1">
      <alignment horizontal="centerContinuous" vertical="top" wrapText="1"/>
    </xf>
    <xf numFmtId="0" fontId="21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1" fontId="17" fillId="7" borderId="3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1" fillId="8" borderId="2" xfId="0" applyFont="1" applyFill="1" applyBorder="1" applyAlignment="1">
      <alignment horizontal="center"/>
    </xf>
    <xf numFmtId="0" fontId="22" fillId="7" borderId="2" xfId="1" applyFont="1" applyFill="1" applyBorder="1" applyAlignment="1">
      <alignment horizontal="left"/>
    </xf>
    <xf numFmtId="0" fontId="24" fillId="0" borderId="3" xfId="0" applyFont="1" applyFill="1" applyBorder="1"/>
    <xf numFmtId="0" fontId="24" fillId="9" borderId="3" xfId="0" applyFont="1" applyFill="1" applyBorder="1" applyAlignment="1">
      <alignment wrapText="1"/>
    </xf>
    <xf numFmtId="0" fontId="24" fillId="9" borderId="3" xfId="0" applyFont="1" applyFill="1" applyBorder="1"/>
    <xf numFmtId="0" fontId="24" fillId="0" borderId="2" xfId="0" applyFont="1" applyFill="1" applyBorder="1" applyAlignment="1"/>
    <xf numFmtId="1" fontId="17" fillId="5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Continuous" vertical="top" wrapText="1"/>
    </xf>
    <xf numFmtId="0" fontId="24" fillId="9" borderId="3" xfId="0" applyFont="1" applyFill="1" applyBorder="1" applyAlignment="1"/>
    <xf numFmtId="1" fontId="24" fillId="9" borderId="3" xfId="0" applyNumberFormat="1" applyFont="1" applyFill="1" applyBorder="1"/>
    <xf numFmtId="164" fontId="24" fillId="9" borderId="3" xfId="0" applyNumberFormat="1" applyFont="1" applyFill="1" applyBorder="1"/>
    <xf numFmtId="0" fontId="24" fillId="9" borderId="3" xfId="0" applyFont="1" applyFill="1" applyBorder="1" applyAlignment="1">
      <alignment horizontal="centerContinuous" vertical="top" wrapText="1"/>
    </xf>
    <xf numFmtId="0" fontId="24" fillId="0" borderId="3" xfId="0" applyFont="1" applyFill="1" applyBorder="1" applyAlignment="1"/>
    <xf numFmtId="0" fontId="6" fillId="0" borderId="3" xfId="0" applyNumberFormat="1" applyFont="1" applyFill="1" applyBorder="1"/>
    <xf numFmtId="0" fontId="25" fillId="0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3" fillId="9" borderId="2" xfId="0" applyFont="1" applyFill="1" applyBorder="1"/>
    <xf numFmtId="0" fontId="6" fillId="10" borderId="3" xfId="0" applyFont="1" applyFill="1" applyBorder="1" applyAlignment="1">
      <alignment horizontal="centerContinuous" vertical="top" wrapText="1"/>
    </xf>
    <xf numFmtId="164" fontId="20" fillId="10" borderId="3" xfId="0" applyNumberFormat="1" applyFont="1" applyFill="1" applyBorder="1"/>
    <xf numFmtId="0" fontId="3" fillId="9" borderId="2" xfId="0" applyFont="1" applyFill="1" applyBorder="1" applyAlignment="1"/>
    <xf numFmtId="0" fontId="1" fillId="2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/>
    </xf>
    <xf numFmtId="0" fontId="24" fillId="9" borderId="2" xfId="0" applyFont="1" applyFill="1" applyBorder="1"/>
    <xf numFmtId="0" fontId="18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2" xfId="0" applyBorder="1"/>
    <xf numFmtId="1" fontId="20" fillId="0" borderId="3" xfId="0" applyNumberFormat="1" applyFont="1" applyFill="1" applyBorder="1"/>
    <xf numFmtId="0" fontId="6" fillId="0" borderId="3" xfId="0" applyNumberFormat="1" applyFont="1" applyFill="1" applyBorder="1" applyAlignment="1">
      <alignment horizontal="center"/>
    </xf>
    <xf numFmtId="0" fontId="21" fillId="8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9" borderId="3" xfId="0" applyFont="1" applyFill="1" applyBorder="1" applyAlignment="1"/>
    <xf numFmtId="0" fontId="3" fillId="10" borderId="0" xfId="0" applyFont="1" applyFill="1" applyBorder="1" applyAlignment="1"/>
    <xf numFmtId="0" fontId="0" fillId="10" borderId="0" xfId="0" applyFill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16"/>
  <sheetViews>
    <sheetView tabSelected="1" workbookViewId="0">
      <selection activeCell="B3" sqref="B3"/>
    </sheetView>
  </sheetViews>
  <sheetFormatPr defaultRowHeight="15" x14ac:dyDescent="0.25"/>
  <cols>
    <col min="1" max="1" width="6.42578125" customWidth="1"/>
    <col min="2" max="2" width="40.5703125" bestFit="1" customWidth="1"/>
    <col min="3" max="3" width="13.5703125" customWidth="1"/>
    <col min="4" max="4" width="14.5703125" customWidth="1"/>
    <col min="5" max="5" width="11.42578125" customWidth="1"/>
    <col min="6" max="6" width="15.7109375" customWidth="1"/>
    <col min="7" max="7" width="9" customWidth="1"/>
    <col min="8" max="8" width="12" customWidth="1"/>
    <col min="9" max="10" width="12.42578125" customWidth="1"/>
    <col min="11" max="11" width="9.5703125" customWidth="1"/>
    <col min="12" max="12" width="12.140625" customWidth="1"/>
    <col min="13" max="14" width="13.140625" customWidth="1"/>
    <col min="15" max="15" width="10.140625" customWidth="1"/>
    <col min="16" max="16" width="11.7109375" customWidth="1"/>
    <col min="17" max="18" width="11.140625" customWidth="1"/>
    <col min="19" max="19" width="9.140625" customWidth="1"/>
    <col min="20" max="22" width="11.5703125" customWidth="1"/>
    <col min="23" max="23" width="8.85546875" customWidth="1"/>
    <col min="24" max="24" width="11.5703125" customWidth="1"/>
    <col min="25" max="26" width="11" customWidth="1"/>
    <col min="27" max="27" width="9.140625" customWidth="1"/>
    <col min="28" max="30" width="11.42578125" customWidth="1"/>
    <col min="32" max="34" width="11.42578125" customWidth="1"/>
    <col min="38" max="38" width="11.140625" customWidth="1"/>
    <col min="42" max="42" width="10.5703125" customWidth="1"/>
    <col min="44" max="44" width="11.85546875" customWidth="1"/>
    <col min="46" max="46" width="10.42578125" customWidth="1"/>
    <col min="48" max="48" width="11.5703125" customWidth="1"/>
    <col min="50" max="50" width="11.5703125" customWidth="1"/>
    <col min="52" max="52" width="12" customWidth="1"/>
    <col min="54" max="54" width="10.5703125" customWidth="1"/>
    <col min="56" max="56" width="11.42578125" customWidth="1"/>
    <col min="57" max="57" width="10.140625" customWidth="1"/>
    <col min="58" max="58" width="11.42578125" customWidth="1"/>
    <col min="60" max="60" width="11.85546875" customWidth="1"/>
    <col min="62" max="62" width="10.7109375" customWidth="1"/>
    <col min="64" max="66" width="12.140625" customWidth="1"/>
    <col min="67" max="67" width="9.5703125" customWidth="1"/>
    <col min="68" max="68" width="12.42578125" customWidth="1"/>
    <col min="69" max="70" width="10.85546875" customWidth="1"/>
    <col min="71" max="71" width="8.28515625" customWidth="1"/>
    <col min="72" max="72" width="11.42578125" customWidth="1"/>
    <col min="73" max="74" width="10.42578125" customWidth="1"/>
    <col min="76" max="76" width="11.5703125" customWidth="1"/>
    <col min="78" max="78" width="11.42578125" customWidth="1"/>
    <col min="257" max="257" width="6.42578125" customWidth="1"/>
    <col min="258" max="258" width="40.5703125" bestFit="1" customWidth="1"/>
    <col min="259" max="259" width="13.5703125" customWidth="1"/>
    <col min="260" max="260" width="14.5703125" customWidth="1"/>
    <col min="261" max="261" width="11.42578125" customWidth="1"/>
    <col min="262" max="262" width="15.7109375" customWidth="1"/>
    <col min="263" max="263" width="9" customWidth="1"/>
    <col min="264" max="264" width="12" customWidth="1"/>
    <col min="265" max="266" width="12.42578125" customWidth="1"/>
    <col min="267" max="267" width="9.5703125" customWidth="1"/>
    <col min="268" max="268" width="12.140625" customWidth="1"/>
    <col min="269" max="270" width="13.140625" customWidth="1"/>
    <col min="271" max="271" width="10.140625" customWidth="1"/>
    <col min="272" max="272" width="11.7109375" customWidth="1"/>
    <col min="273" max="274" width="11.140625" customWidth="1"/>
    <col min="275" max="275" width="9.140625" customWidth="1"/>
    <col min="276" max="278" width="11.5703125" customWidth="1"/>
    <col min="279" max="279" width="8.85546875" customWidth="1"/>
    <col min="280" max="280" width="11.5703125" customWidth="1"/>
    <col min="281" max="282" width="11" customWidth="1"/>
    <col min="283" max="283" width="9.140625" customWidth="1"/>
    <col min="284" max="286" width="11.42578125" customWidth="1"/>
    <col min="288" max="290" width="11.42578125" customWidth="1"/>
    <col min="294" max="294" width="11.140625" customWidth="1"/>
    <col min="298" max="298" width="10.5703125" customWidth="1"/>
    <col min="300" max="300" width="11.85546875" customWidth="1"/>
    <col min="302" max="302" width="10.42578125" customWidth="1"/>
    <col min="304" max="304" width="11.5703125" customWidth="1"/>
    <col min="306" max="306" width="11.5703125" customWidth="1"/>
    <col min="308" max="308" width="12" customWidth="1"/>
    <col min="310" max="310" width="10.5703125" customWidth="1"/>
    <col min="312" max="312" width="11.42578125" customWidth="1"/>
    <col min="313" max="313" width="10.140625" customWidth="1"/>
    <col min="314" max="314" width="11.42578125" customWidth="1"/>
    <col min="316" max="316" width="11.85546875" customWidth="1"/>
    <col min="318" max="318" width="10.7109375" customWidth="1"/>
    <col min="320" max="322" width="12.140625" customWidth="1"/>
    <col min="323" max="323" width="9.5703125" customWidth="1"/>
    <col min="324" max="324" width="12.42578125" customWidth="1"/>
    <col min="325" max="326" width="10.85546875" customWidth="1"/>
    <col min="327" max="327" width="8.28515625" customWidth="1"/>
    <col min="328" max="328" width="11.42578125" customWidth="1"/>
    <col min="329" max="330" width="10.42578125" customWidth="1"/>
    <col min="332" max="332" width="11.5703125" customWidth="1"/>
    <col min="334" max="334" width="11.42578125" customWidth="1"/>
    <col min="513" max="513" width="6.42578125" customWidth="1"/>
    <col min="514" max="514" width="40.5703125" bestFit="1" customWidth="1"/>
    <col min="515" max="515" width="13.5703125" customWidth="1"/>
    <col min="516" max="516" width="14.5703125" customWidth="1"/>
    <col min="517" max="517" width="11.42578125" customWidth="1"/>
    <col min="518" max="518" width="15.7109375" customWidth="1"/>
    <col min="519" max="519" width="9" customWidth="1"/>
    <col min="520" max="520" width="12" customWidth="1"/>
    <col min="521" max="522" width="12.42578125" customWidth="1"/>
    <col min="523" max="523" width="9.5703125" customWidth="1"/>
    <col min="524" max="524" width="12.140625" customWidth="1"/>
    <col min="525" max="526" width="13.140625" customWidth="1"/>
    <col min="527" max="527" width="10.140625" customWidth="1"/>
    <col min="528" max="528" width="11.7109375" customWidth="1"/>
    <col min="529" max="530" width="11.140625" customWidth="1"/>
    <col min="531" max="531" width="9.140625" customWidth="1"/>
    <col min="532" max="534" width="11.5703125" customWidth="1"/>
    <col min="535" max="535" width="8.85546875" customWidth="1"/>
    <col min="536" max="536" width="11.5703125" customWidth="1"/>
    <col min="537" max="538" width="11" customWidth="1"/>
    <col min="539" max="539" width="9.140625" customWidth="1"/>
    <col min="540" max="542" width="11.42578125" customWidth="1"/>
    <col min="544" max="546" width="11.42578125" customWidth="1"/>
    <col min="550" max="550" width="11.140625" customWidth="1"/>
    <col min="554" max="554" width="10.5703125" customWidth="1"/>
    <col min="556" max="556" width="11.85546875" customWidth="1"/>
    <col min="558" max="558" width="10.42578125" customWidth="1"/>
    <col min="560" max="560" width="11.5703125" customWidth="1"/>
    <col min="562" max="562" width="11.5703125" customWidth="1"/>
    <col min="564" max="564" width="12" customWidth="1"/>
    <col min="566" max="566" width="10.5703125" customWidth="1"/>
    <col min="568" max="568" width="11.42578125" customWidth="1"/>
    <col min="569" max="569" width="10.140625" customWidth="1"/>
    <col min="570" max="570" width="11.42578125" customWidth="1"/>
    <col min="572" max="572" width="11.85546875" customWidth="1"/>
    <col min="574" max="574" width="10.7109375" customWidth="1"/>
    <col min="576" max="578" width="12.140625" customWidth="1"/>
    <col min="579" max="579" width="9.5703125" customWidth="1"/>
    <col min="580" max="580" width="12.42578125" customWidth="1"/>
    <col min="581" max="582" width="10.85546875" customWidth="1"/>
    <col min="583" max="583" width="8.28515625" customWidth="1"/>
    <col min="584" max="584" width="11.42578125" customWidth="1"/>
    <col min="585" max="586" width="10.42578125" customWidth="1"/>
    <col min="588" max="588" width="11.5703125" customWidth="1"/>
    <col min="590" max="590" width="11.42578125" customWidth="1"/>
    <col min="769" max="769" width="6.42578125" customWidth="1"/>
    <col min="770" max="770" width="40.5703125" bestFit="1" customWidth="1"/>
    <col min="771" max="771" width="13.5703125" customWidth="1"/>
    <col min="772" max="772" width="14.5703125" customWidth="1"/>
    <col min="773" max="773" width="11.42578125" customWidth="1"/>
    <col min="774" max="774" width="15.7109375" customWidth="1"/>
    <col min="775" max="775" width="9" customWidth="1"/>
    <col min="776" max="776" width="12" customWidth="1"/>
    <col min="777" max="778" width="12.42578125" customWidth="1"/>
    <col min="779" max="779" width="9.5703125" customWidth="1"/>
    <col min="780" max="780" width="12.140625" customWidth="1"/>
    <col min="781" max="782" width="13.140625" customWidth="1"/>
    <col min="783" max="783" width="10.140625" customWidth="1"/>
    <col min="784" max="784" width="11.7109375" customWidth="1"/>
    <col min="785" max="786" width="11.140625" customWidth="1"/>
    <col min="787" max="787" width="9.140625" customWidth="1"/>
    <col min="788" max="790" width="11.5703125" customWidth="1"/>
    <col min="791" max="791" width="8.85546875" customWidth="1"/>
    <col min="792" max="792" width="11.5703125" customWidth="1"/>
    <col min="793" max="794" width="11" customWidth="1"/>
    <col min="795" max="795" width="9.140625" customWidth="1"/>
    <col min="796" max="798" width="11.42578125" customWidth="1"/>
    <col min="800" max="802" width="11.42578125" customWidth="1"/>
    <col min="806" max="806" width="11.140625" customWidth="1"/>
    <col min="810" max="810" width="10.5703125" customWidth="1"/>
    <col min="812" max="812" width="11.85546875" customWidth="1"/>
    <col min="814" max="814" width="10.42578125" customWidth="1"/>
    <col min="816" max="816" width="11.5703125" customWidth="1"/>
    <col min="818" max="818" width="11.5703125" customWidth="1"/>
    <col min="820" max="820" width="12" customWidth="1"/>
    <col min="822" max="822" width="10.5703125" customWidth="1"/>
    <col min="824" max="824" width="11.42578125" customWidth="1"/>
    <col min="825" max="825" width="10.140625" customWidth="1"/>
    <col min="826" max="826" width="11.42578125" customWidth="1"/>
    <col min="828" max="828" width="11.85546875" customWidth="1"/>
    <col min="830" max="830" width="10.7109375" customWidth="1"/>
    <col min="832" max="834" width="12.140625" customWidth="1"/>
    <col min="835" max="835" width="9.5703125" customWidth="1"/>
    <col min="836" max="836" width="12.42578125" customWidth="1"/>
    <col min="837" max="838" width="10.85546875" customWidth="1"/>
    <col min="839" max="839" width="8.28515625" customWidth="1"/>
    <col min="840" max="840" width="11.42578125" customWidth="1"/>
    <col min="841" max="842" width="10.42578125" customWidth="1"/>
    <col min="844" max="844" width="11.5703125" customWidth="1"/>
    <col min="846" max="846" width="11.42578125" customWidth="1"/>
    <col min="1025" max="1025" width="6.42578125" customWidth="1"/>
    <col min="1026" max="1026" width="40.5703125" bestFit="1" customWidth="1"/>
    <col min="1027" max="1027" width="13.5703125" customWidth="1"/>
    <col min="1028" max="1028" width="14.5703125" customWidth="1"/>
    <col min="1029" max="1029" width="11.42578125" customWidth="1"/>
    <col min="1030" max="1030" width="15.7109375" customWidth="1"/>
    <col min="1031" max="1031" width="9" customWidth="1"/>
    <col min="1032" max="1032" width="12" customWidth="1"/>
    <col min="1033" max="1034" width="12.42578125" customWidth="1"/>
    <col min="1035" max="1035" width="9.5703125" customWidth="1"/>
    <col min="1036" max="1036" width="12.140625" customWidth="1"/>
    <col min="1037" max="1038" width="13.140625" customWidth="1"/>
    <col min="1039" max="1039" width="10.140625" customWidth="1"/>
    <col min="1040" max="1040" width="11.7109375" customWidth="1"/>
    <col min="1041" max="1042" width="11.140625" customWidth="1"/>
    <col min="1043" max="1043" width="9.140625" customWidth="1"/>
    <col min="1044" max="1046" width="11.5703125" customWidth="1"/>
    <col min="1047" max="1047" width="8.85546875" customWidth="1"/>
    <col min="1048" max="1048" width="11.5703125" customWidth="1"/>
    <col min="1049" max="1050" width="11" customWidth="1"/>
    <col min="1051" max="1051" width="9.140625" customWidth="1"/>
    <col min="1052" max="1054" width="11.42578125" customWidth="1"/>
    <col min="1056" max="1058" width="11.42578125" customWidth="1"/>
    <col min="1062" max="1062" width="11.140625" customWidth="1"/>
    <col min="1066" max="1066" width="10.5703125" customWidth="1"/>
    <col min="1068" max="1068" width="11.85546875" customWidth="1"/>
    <col min="1070" max="1070" width="10.42578125" customWidth="1"/>
    <col min="1072" max="1072" width="11.5703125" customWidth="1"/>
    <col min="1074" max="1074" width="11.5703125" customWidth="1"/>
    <col min="1076" max="1076" width="12" customWidth="1"/>
    <col min="1078" max="1078" width="10.5703125" customWidth="1"/>
    <col min="1080" max="1080" width="11.42578125" customWidth="1"/>
    <col min="1081" max="1081" width="10.140625" customWidth="1"/>
    <col min="1082" max="1082" width="11.42578125" customWidth="1"/>
    <col min="1084" max="1084" width="11.85546875" customWidth="1"/>
    <col min="1086" max="1086" width="10.7109375" customWidth="1"/>
    <col min="1088" max="1090" width="12.140625" customWidth="1"/>
    <col min="1091" max="1091" width="9.5703125" customWidth="1"/>
    <col min="1092" max="1092" width="12.42578125" customWidth="1"/>
    <col min="1093" max="1094" width="10.85546875" customWidth="1"/>
    <col min="1095" max="1095" width="8.28515625" customWidth="1"/>
    <col min="1096" max="1096" width="11.42578125" customWidth="1"/>
    <col min="1097" max="1098" width="10.42578125" customWidth="1"/>
    <col min="1100" max="1100" width="11.5703125" customWidth="1"/>
    <col min="1102" max="1102" width="11.42578125" customWidth="1"/>
    <col min="1281" max="1281" width="6.42578125" customWidth="1"/>
    <col min="1282" max="1282" width="40.5703125" bestFit="1" customWidth="1"/>
    <col min="1283" max="1283" width="13.5703125" customWidth="1"/>
    <col min="1284" max="1284" width="14.5703125" customWidth="1"/>
    <col min="1285" max="1285" width="11.42578125" customWidth="1"/>
    <col min="1286" max="1286" width="15.7109375" customWidth="1"/>
    <col min="1287" max="1287" width="9" customWidth="1"/>
    <col min="1288" max="1288" width="12" customWidth="1"/>
    <col min="1289" max="1290" width="12.42578125" customWidth="1"/>
    <col min="1291" max="1291" width="9.5703125" customWidth="1"/>
    <col min="1292" max="1292" width="12.140625" customWidth="1"/>
    <col min="1293" max="1294" width="13.140625" customWidth="1"/>
    <col min="1295" max="1295" width="10.140625" customWidth="1"/>
    <col min="1296" max="1296" width="11.7109375" customWidth="1"/>
    <col min="1297" max="1298" width="11.140625" customWidth="1"/>
    <col min="1299" max="1299" width="9.140625" customWidth="1"/>
    <col min="1300" max="1302" width="11.5703125" customWidth="1"/>
    <col min="1303" max="1303" width="8.85546875" customWidth="1"/>
    <col min="1304" max="1304" width="11.5703125" customWidth="1"/>
    <col min="1305" max="1306" width="11" customWidth="1"/>
    <col min="1307" max="1307" width="9.140625" customWidth="1"/>
    <col min="1308" max="1310" width="11.42578125" customWidth="1"/>
    <col min="1312" max="1314" width="11.42578125" customWidth="1"/>
    <col min="1318" max="1318" width="11.140625" customWidth="1"/>
    <col min="1322" max="1322" width="10.5703125" customWidth="1"/>
    <col min="1324" max="1324" width="11.85546875" customWidth="1"/>
    <col min="1326" max="1326" width="10.42578125" customWidth="1"/>
    <col min="1328" max="1328" width="11.5703125" customWidth="1"/>
    <col min="1330" max="1330" width="11.5703125" customWidth="1"/>
    <col min="1332" max="1332" width="12" customWidth="1"/>
    <col min="1334" max="1334" width="10.5703125" customWidth="1"/>
    <col min="1336" max="1336" width="11.42578125" customWidth="1"/>
    <col min="1337" max="1337" width="10.140625" customWidth="1"/>
    <col min="1338" max="1338" width="11.42578125" customWidth="1"/>
    <col min="1340" max="1340" width="11.85546875" customWidth="1"/>
    <col min="1342" max="1342" width="10.7109375" customWidth="1"/>
    <col min="1344" max="1346" width="12.140625" customWidth="1"/>
    <col min="1347" max="1347" width="9.5703125" customWidth="1"/>
    <col min="1348" max="1348" width="12.42578125" customWidth="1"/>
    <col min="1349" max="1350" width="10.85546875" customWidth="1"/>
    <col min="1351" max="1351" width="8.28515625" customWidth="1"/>
    <col min="1352" max="1352" width="11.42578125" customWidth="1"/>
    <col min="1353" max="1354" width="10.42578125" customWidth="1"/>
    <col min="1356" max="1356" width="11.5703125" customWidth="1"/>
    <col min="1358" max="1358" width="11.42578125" customWidth="1"/>
    <col min="1537" max="1537" width="6.42578125" customWidth="1"/>
    <col min="1538" max="1538" width="40.5703125" bestFit="1" customWidth="1"/>
    <col min="1539" max="1539" width="13.5703125" customWidth="1"/>
    <col min="1540" max="1540" width="14.5703125" customWidth="1"/>
    <col min="1541" max="1541" width="11.42578125" customWidth="1"/>
    <col min="1542" max="1542" width="15.7109375" customWidth="1"/>
    <col min="1543" max="1543" width="9" customWidth="1"/>
    <col min="1544" max="1544" width="12" customWidth="1"/>
    <col min="1545" max="1546" width="12.42578125" customWidth="1"/>
    <col min="1547" max="1547" width="9.5703125" customWidth="1"/>
    <col min="1548" max="1548" width="12.140625" customWidth="1"/>
    <col min="1549" max="1550" width="13.140625" customWidth="1"/>
    <col min="1551" max="1551" width="10.140625" customWidth="1"/>
    <col min="1552" max="1552" width="11.7109375" customWidth="1"/>
    <col min="1553" max="1554" width="11.140625" customWidth="1"/>
    <col min="1555" max="1555" width="9.140625" customWidth="1"/>
    <col min="1556" max="1558" width="11.5703125" customWidth="1"/>
    <col min="1559" max="1559" width="8.85546875" customWidth="1"/>
    <col min="1560" max="1560" width="11.5703125" customWidth="1"/>
    <col min="1561" max="1562" width="11" customWidth="1"/>
    <col min="1563" max="1563" width="9.140625" customWidth="1"/>
    <col min="1564" max="1566" width="11.42578125" customWidth="1"/>
    <col min="1568" max="1570" width="11.42578125" customWidth="1"/>
    <col min="1574" max="1574" width="11.140625" customWidth="1"/>
    <col min="1578" max="1578" width="10.5703125" customWidth="1"/>
    <col min="1580" max="1580" width="11.85546875" customWidth="1"/>
    <col min="1582" max="1582" width="10.42578125" customWidth="1"/>
    <col min="1584" max="1584" width="11.5703125" customWidth="1"/>
    <col min="1586" max="1586" width="11.5703125" customWidth="1"/>
    <col min="1588" max="1588" width="12" customWidth="1"/>
    <col min="1590" max="1590" width="10.5703125" customWidth="1"/>
    <col min="1592" max="1592" width="11.42578125" customWidth="1"/>
    <col min="1593" max="1593" width="10.140625" customWidth="1"/>
    <col min="1594" max="1594" width="11.42578125" customWidth="1"/>
    <col min="1596" max="1596" width="11.85546875" customWidth="1"/>
    <col min="1598" max="1598" width="10.7109375" customWidth="1"/>
    <col min="1600" max="1602" width="12.140625" customWidth="1"/>
    <col min="1603" max="1603" width="9.5703125" customWidth="1"/>
    <col min="1604" max="1604" width="12.42578125" customWidth="1"/>
    <col min="1605" max="1606" width="10.85546875" customWidth="1"/>
    <col min="1607" max="1607" width="8.28515625" customWidth="1"/>
    <col min="1608" max="1608" width="11.42578125" customWidth="1"/>
    <col min="1609" max="1610" width="10.42578125" customWidth="1"/>
    <col min="1612" max="1612" width="11.5703125" customWidth="1"/>
    <col min="1614" max="1614" width="11.42578125" customWidth="1"/>
    <col min="1793" max="1793" width="6.42578125" customWidth="1"/>
    <col min="1794" max="1794" width="40.5703125" bestFit="1" customWidth="1"/>
    <col min="1795" max="1795" width="13.5703125" customWidth="1"/>
    <col min="1796" max="1796" width="14.5703125" customWidth="1"/>
    <col min="1797" max="1797" width="11.42578125" customWidth="1"/>
    <col min="1798" max="1798" width="15.7109375" customWidth="1"/>
    <col min="1799" max="1799" width="9" customWidth="1"/>
    <col min="1800" max="1800" width="12" customWidth="1"/>
    <col min="1801" max="1802" width="12.42578125" customWidth="1"/>
    <col min="1803" max="1803" width="9.5703125" customWidth="1"/>
    <col min="1804" max="1804" width="12.140625" customWidth="1"/>
    <col min="1805" max="1806" width="13.140625" customWidth="1"/>
    <col min="1807" max="1807" width="10.140625" customWidth="1"/>
    <col min="1808" max="1808" width="11.7109375" customWidth="1"/>
    <col min="1809" max="1810" width="11.140625" customWidth="1"/>
    <col min="1811" max="1811" width="9.140625" customWidth="1"/>
    <col min="1812" max="1814" width="11.5703125" customWidth="1"/>
    <col min="1815" max="1815" width="8.85546875" customWidth="1"/>
    <col min="1816" max="1816" width="11.5703125" customWidth="1"/>
    <col min="1817" max="1818" width="11" customWidth="1"/>
    <col min="1819" max="1819" width="9.140625" customWidth="1"/>
    <col min="1820" max="1822" width="11.42578125" customWidth="1"/>
    <col min="1824" max="1826" width="11.42578125" customWidth="1"/>
    <col min="1830" max="1830" width="11.140625" customWidth="1"/>
    <col min="1834" max="1834" width="10.5703125" customWidth="1"/>
    <col min="1836" max="1836" width="11.85546875" customWidth="1"/>
    <col min="1838" max="1838" width="10.42578125" customWidth="1"/>
    <col min="1840" max="1840" width="11.5703125" customWidth="1"/>
    <col min="1842" max="1842" width="11.5703125" customWidth="1"/>
    <col min="1844" max="1844" width="12" customWidth="1"/>
    <col min="1846" max="1846" width="10.5703125" customWidth="1"/>
    <col min="1848" max="1848" width="11.42578125" customWidth="1"/>
    <col min="1849" max="1849" width="10.140625" customWidth="1"/>
    <col min="1850" max="1850" width="11.42578125" customWidth="1"/>
    <col min="1852" max="1852" width="11.85546875" customWidth="1"/>
    <col min="1854" max="1854" width="10.7109375" customWidth="1"/>
    <col min="1856" max="1858" width="12.140625" customWidth="1"/>
    <col min="1859" max="1859" width="9.5703125" customWidth="1"/>
    <col min="1860" max="1860" width="12.42578125" customWidth="1"/>
    <col min="1861" max="1862" width="10.85546875" customWidth="1"/>
    <col min="1863" max="1863" width="8.28515625" customWidth="1"/>
    <col min="1864" max="1864" width="11.42578125" customWidth="1"/>
    <col min="1865" max="1866" width="10.42578125" customWidth="1"/>
    <col min="1868" max="1868" width="11.5703125" customWidth="1"/>
    <col min="1870" max="1870" width="11.42578125" customWidth="1"/>
    <col min="2049" max="2049" width="6.42578125" customWidth="1"/>
    <col min="2050" max="2050" width="40.5703125" bestFit="1" customWidth="1"/>
    <col min="2051" max="2051" width="13.5703125" customWidth="1"/>
    <col min="2052" max="2052" width="14.5703125" customWidth="1"/>
    <col min="2053" max="2053" width="11.42578125" customWidth="1"/>
    <col min="2054" max="2054" width="15.7109375" customWidth="1"/>
    <col min="2055" max="2055" width="9" customWidth="1"/>
    <col min="2056" max="2056" width="12" customWidth="1"/>
    <col min="2057" max="2058" width="12.42578125" customWidth="1"/>
    <col min="2059" max="2059" width="9.5703125" customWidth="1"/>
    <col min="2060" max="2060" width="12.140625" customWidth="1"/>
    <col min="2061" max="2062" width="13.140625" customWidth="1"/>
    <col min="2063" max="2063" width="10.140625" customWidth="1"/>
    <col min="2064" max="2064" width="11.7109375" customWidth="1"/>
    <col min="2065" max="2066" width="11.140625" customWidth="1"/>
    <col min="2067" max="2067" width="9.140625" customWidth="1"/>
    <col min="2068" max="2070" width="11.5703125" customWidth="1"/>
    <col min="2071" max="2071" width="8.85546875" customWidth="1"/>
    <col min="2072" max="2072" width="11.5703125" customWidth="1"/>
    <col min="2073" max="2074" width="11" customWidth="1"/>
    <col min="2075" max="2075" width="9.140625" customWidth="1"/>
    <col min="2076" max="2078" width="11.42578125" customWidth="1"/>
    <col min="2080" max="2082" width="11.42578125" customWidth="1"/>
    <col min="2086" max="2086" width="11.140625" customWidth="1"/>
    <col min="2090" max="2090" width="10.5703125" customWidth="1"/>
    <col min="2092" max="2092" width="11.85546875" customWidth="1"/>
    <col min="2094" max="2094" width="10.42578125" customWidth="1"/>
    <col min="2096" max="2096" width="11.5703125" customWidth="1"/>
    <col min="2098" max="2098" width="11.5703125" customWidth="1"/>
    <col min="2100" max="2100" width="12" customWidth="1"/>
    <col min="2102" max="2102" width="10.5703125" customWidth="1"/>
    <col min="2104" max="2104" width="11.42578125" customWidth="1"/>
    <col min="2105" max="2105" width="10.140625" customWidth="1"/>
    <col min="2106" max="2106" width="11.42578125" customWidth="1"/>
    <col min="2108" max="2108" width="11.85546875" customWidth="1"/>
    <col min="2110" max="2110" width="10.7109375" customWidth="1"/>
    <col min="2112" max="2114" width="12.140625" customWidth="1"/>
    <col min="2115" max="2115" width="9.5703125" customWidth="1"/>
    <col min="2116" max="2116" width="12.42578125" customWidth="1"/>
    <col min="2117" max="2118" width="10.85546875" customWidth="1"/>
    <col min="2119" max="2119" width="8.28515625" customWidth="1"/>
    <col min="2120" max="2120" width="11.42578125" customWidth="1"/>
    <col min="2121" max="2122" width="10.42578125" customWidth="1"/>
    <col min="2124" max="2124" width="11.5703125" customWidth="1"/>
    <col min="2126" max="2126" width="11.42578125" customWidth="1"/>
    <col min="2305" max="2305" width="6.42578125" customWidth="1"/>
    <col min="2306" max="2306" width="40.5703125" bestFit="1" customWidth="1"/>
    <col min="2307" max="2307" width="13.5703125" customWidth="1"/>
    <col min="2308" max="2308" width="14.5703125" customWidth="1"/>
    <col min="2309" max="2309" width="11.42578125" customWidth="1"/>
    <col min="2310" max="2310" width="15.7109375" customWidth="1"/>
    <col min="2311" max="2311" width="9" customWidth="1"/>
    <col min="2312" max="2312" width="12" customWidth="1"/>
    <col min="2313" max="2314" width="12.42578125" customWidth="1"/>
    <col min="2315" max="2315" width="9.5703125" customWidth="1"/>
    <col min="2316" max="2316" width="12.140625" customWidth="1"/>
    <col min="2317" max="2318" width="13.140625" customWidth="1"/>
    <col min="2319" max="2319" width="10.140625" customWidth="1"/>
    <col min="2320" max="2320" width="11.7109375" customWidth="1"/>
    <col min="2321" max="2322" width="11.140625" customWidth="1"/>
    <col min="2323" max="2323" width="9.140625" customWidth="1"/>
    <col min="2324" max="2326" width="11.5703125" customWidth="1"/>
    <col min="2327" max="2327" width="8.85546875" customWidth="1"/>
    <col min="2328" max="2328" width="11.5703125" customWidth="1"/>
    <col min="2329" max="2330" width="11" customWidth="1"/>
    <col min="2331" max="2331" width="9.140625" customWidth="1"/>
    <col min="2332" max="2334" width="11.42578125" customWidth="1"/>
    <col min="2336" max="2338" width="11.42578125" customWidth="1"/>
    <col min="2342" max="2342" width="11.140625" customWidth="1"/>
    <col min="2346" max="2346" width="10.5703125" customWidth="1"/>
    <col min="2348" max="2348" width="11.85546875" customWidth="1"/>
    <col min="2350" max="2350" width="10.42578125" customWidth="1"/>
    <col min="2352" max="2352" width="11.5703125" customWidth="1"/>
    <col min="2354" max="2354" width="11.5703125" customWidth="1"/>
    <col min="2356" max="2356" width="12" customWidth="1"/>
    <col min="2358" max="2358" width="10.5703125" customWidth="1"/>
    <col min="2360" max="2360" width="11.42578125" customWidth="1"/>
    <col min="2361" max="2361" width="10.140625" customWidth="1"/>
    <col min="2362" max="2362" width="11.42578125" customWidth="1"/>
    <col min="2364" max="2364" width="11.85546875" customWidth="1"/>
    <col min="2366" max="2366" width="10.7109375" customWidth="1"/>
    <col min="2368" max="2370" width="12.140625" customWidth="1"/>
    <col min="2371" max="2371" width="9.5703125" customWidth="1"/>
    <col min="2372" max="2372" width="12.42578125" customWidth="1"/>
    <col min="2373" max="2374" width="10.85546875" customWidth="1"/>
    <col min="2375" max="2375" width="8.28515625" customWidth="1"/>
    <col min="2376" max="2376" width="11.42578125" customWidth="1"/>
    <col min="2377" max="2378" width="10.42578125" customWidth="1"/>
    <col min="2380" max="2380" width="11.5703125" customWidth="1"/>
    <col min="2382" max="2382" width="11.42578125" customWidth="1"/>
    <col min="2561" max="2561" width="6.42578125" customWidth="1"/>
    <col min="2562" max="2562" width="40.5703125" bestFit="1" customWidth="1"/>
    <col min="2563" max="2563" width="13.5703125" customWidth="1"/>
    <col min="2564" max="2564" width="14.5703125" customWidth="1"/>
    <col min="2565" max="2565" width="11.42578125" customWidth="1"/>
    <col min="2566" max="2566" width="15.7109375" customWidth="1"/>
    <col min="2567" max="2567" width="9" customWidth="1"/>
    <col min="2568" max="2568" width="12" customWidth="1"/>
    <col min="2569" max="2570" width="12.42578125" customWidth="1"/>
    <col min="2571" max="2571" width="9.5703125" customWidth="1"/>
    <col min="2572" max="2572" width="12.140625" customWidth="1"/>
    <col min="2573" max="2574" width="13.140625" customWidth="1"/>
    <col min="2575" max="2575" width="10.140625" customWidth="1"/>
    <col min="2576" max="2576" width="11.7109375" customWidth="1"/>
    <col min="2577" max="2578" width="11.140625" customWidth="1"/>
    <col min="2579" max="2579" width="9.140625" customWidth="1"/>
    <col min="2580" max="2582" width="11.5703125" customWidth="1"/>
    <col min="2583" max="2583" width="8.85546875" customWidth="1"/>
    <col min="2584" max="2584" width="11.5703125" customWidth="1"/>
    <col min="2585" max="2586" width="11" customWidth="1"/>
    <col min="2587" max="2587" width="9.140625" customWidth="1"/>
    <col min="2588" max="2590" width="11.42578125" customWidth="1"/>
    <col min="2592" max="2594" width="11.42578125" customWidth="1"/>
    <col min="2598" max="2598" width="11.140625" customWidth="1"/>
    <col min="2602" max="2602" width="10.5703125" customWidth="1"/>
    <col min="2604" max="2604" width="11.85546875" customWidth="1"/>
    <col min="2606" max="2606" width="10.42578125" customWidth="1"/>
    <col min="2608" max="2608" width="11.5703125" customWidth="1"/>
    <col min="2610" max="2610" width="11.5703125" customWidth="1"/>
    <col min="2612" max="2612" width="12" customWidth="1"/>
    <col min="2614" max="2614" width="10.5703125" customWidth="1"/>
    <col min="2616" max="2616" width="11.42578125" customWidth="1"/>
    <col min="2617" max="2617" width="10.140625" customWidth="1"/>
    <col min="2618" max="2618" width="11.42578125" customWidth="1"/>
    <col min="2620" max="2620" width="11.85546875" customWidth="1"/>
    <col min="2622" max="2622" width="10.7109375" customWidth="1"/>
    <col min="2624" max="2626" width="12.140625" customWidth="1"/>
    <col min="2627" max="2627" width="9.5703125" customWidth="1"/>
    <col min="2628" max="2628" width="12.42578125" customWidth="1"/>
    <col min="2629" max="2630" width="10.85546875" customWidth="1"/>
    <col min="2631" max="2631" width="8.28515625" customWidth="1"/>
    <col min="2632" max="2632" width="11.42578125" customWidth="1"/>
    <col min="2633" max="2634" width="10.42578125" customWidth="1"/>
    <col min="2636" max="2636" width="11.5703125" customWidth="1"/>
    <col min="2638" max="2638" width="11.42578125" customWidth="1"/>
    <col min="2817" max="2817" width="6.42578125" customWidth="1"/>
    <col min="2818" max="2818" width="40.5703125" bestFit="1" customWidth="1"/>
    <col min="2819" max="2819" width="13.5703125" customWidth="1"/>
    <col min="2820" max="2820" width="14.5703125" customWidth="1"/>
    <col min="2821" max="2821" width="11.42578125" customWidth="1"/>
    <col min="2822" max="2822" width="15.7109375" customWidth="1"/>
    <col min="2823" max="2823" width="9" customWidth="1"/>
    <col min="2824" max="2824" width="12" customWidth="1"/>
    <col min="2825" max="2826" width="12.42578125" customWidth="1"/>
    <col min="2827" max="2827" width="9.5703125" customWidth="1"/>
    <col min="2828" max="2828" width="12.140625" customWidth="1"/>
    <col min="2829" max="2830" width="13.140625" customWidth="1"/>
    <col min="2831" max="2831" width="10.140625" customWidth="1"/>
    <col min="2832" max="2832" width="11.7109375" customWidth="1"/>
    <col min="2833" max="2834" width="11.140625" customWidth="1"/>
    <col min="2835" max="2835" width="9.140625" customWidth="1"/>
    <col min="2836" max="2838" width="11.5703125" customWidth="1"/>
    <col min="2839" max="2839" width="8.85546875" customWidth="1"/>
    <col min="2840" max="2840" width="11.5703125" customWidth="1"/>
    <col min="2841" max="2842" width="11" customWidth="1"/>
    <col min="2843" max="2843" width="9.140625" customWidth="1"/>
    <col min="2844" max="2846" width="11.42578125" customWidth="1"/>
    <col min="2848" max="2850" width="11.42578125" customWidth="1"/>
    <col min="2854" max="2854" width="11.140625" customWidth="1"/>
    <col min="2858" max="2858" width="10.5703125" customWidth="1"/>
    <col min="2860" max="2860" width="11.85546875" customWidth="1"/>
    <col min="2862" max="2862" width="10.42578125" customWidth="1"/>
    <col min="2864" max="2864" width="11.5703125" customWidth="1"/>
    <col min="2866" max="2866" width="11.5703125" customWidth="1"/>
    <col min="2868" max="2868" width="12" customWidth="1"/>
    <col min="2870" max="2870" width="10.5703125" customWidth="1"/>
    <col min="2872" max="2872" width="11.42578125" customWidth="1"/>
    <col min="2873" max="2873" width="10.140625" customWidth="1"/>
    <col min="2874" max="2874" width="11.42578125" customWidth="1"/>
    <col min="2876" max="2876" width="11.85546875" customWidth="1"/>
    <col min="2878" max="2878" width="10.7109375" customWidth="1"/>
    <col min="2880" max="2882" width="12.140625" customWidth="1"/>
    <col min="2883" max="2883" width="9.5703125" customWidth="1"/>
    <col min="2884" max="2884" width="12.42578125" customWidth="1"/>
    <col min="2885" max="2886" width="10.85546875" customWidth="1"/>
    <col min="2887" max="2887" width="8.28515625" customWidth="1"/>
    <col min="2888" max="2888" width="11.42578125" customWidth="1"/>
    <col min="2889" max="2890" width="10.42578125" customWidth="1"/>
    <col min="2892" max="2892" width="11.5703125" customWidth="1"/>
    <col min="2894" max="2894" width="11.42578125" customWidth="1"/>
    <col min="3073" max="3073" width="6.42578125" customWidth="1"/>
    <col min="3074" max="3074" width="40.5703125" bestFit="1" customWidth="1"/>
    <col min="3075" max="3075" width="13.5703125" customWidth="1"/>
    <col min="3076" max="3076" width="14.5703125" customWidth="1"/>
    <col min="3077" max="3077" width="11.42578125" customWidth="1"/>
    <col min="3078" max="3078" width="15.7109375" customWidth="1"/>
    <col min="3079" max="3079" width="9" customWidth="1"/>
    <col min="3080" max="3080" width="12" customWidth="1"/>
    <col min="3081" max="3082" width="12.42578125" customWidth="1"/>
    <col min="3083" max="3083" width="9.5703125" customWidth="1"/>
    <col min="3084" max="3084" width="12.140625" customWidth="1"/>
    <col min="3085" max="3086" width="13.140625" customWidth="1"/>
    <col min="3087" max="3087" width="10.140625" customWidth="1"/>
    <col min="3088" max="3088" width="11.7109375" customWidth="1"/>
    <col min="3089" max="3090" width="11.140625" customWidth="1"/>
    <col min="3091" max="3091" width="9.140625" customWidth="1"/>
    <col min="3092" max="3094" width="11.5703125" customWidth="1"/>
    <col min="3095" max="3095" width="8.85546875" customWidth="1"/>
    <col min="3096" max="3096" width="11.5703125" customWidth="1"/>
    <col min="3097" max="3098" width="11" customWidth="1"/>
    <col min="3099" max="3099" width="9.140625" customWidth="1"/>
    <col min="3100" max="3102" width="11.42578125" customWidth="1"/>
    <col min="3104" max="3106" width="11.42578125" customWidth="1"/>
    <col min="3110" max="3110" width="11.140625" customWidth="1"/>
    <col min="3114" max="3114" width="10.5703125" customWidth="1"/>
    <col min="3116" max="3116" width="11.85546875" customWidth="1"/>
    <col min="3118" max="3118" width="10.42578125" customWidth="1"/>
    <col min="3120" max="3120" width="11.5703125" customWidth="1"/>
    <col min="3122" max="3122" width="11.5703125" customWidth="1"/>
    <col min="3124" max="3124" width="12" customWidth="1"/>
    <col min="3126" max="3126" width="10.5703125" customWidth="1"/>
    <col min="3128" max="3128" width="11.42578125" customWidth="1"/>
    <col min="3129" max="3129" width="10.140625" customWidth="1"/>
    <col min="3130" max="3130" width="11.42578125" customWidth="1"/>
    <col min="3132" max="3132" width="11.85546875" customWidth="1"/>
    <col min="3134" max="3134" width="10.7109375" customWidth="1"/>
    <col min="3136" max="3138" width="12.140625" customWidth="1"/>
    <col min="3139" max="3139" width="9.5703125" customWidth="1"/>
    <col min="3140" max="3140" width="12.42578125" customWidth="1"/>
    <col min="3141" max="3142" width="10.85546875" customWidth="1"/>
    <col min="3143" max="3143" width="8.28515625" customWidth="1"/>
    <col min="3144" max="3144" width="11.42578125" customWidth="1"/>
    <col min="3145" max="3146" width="10.42578125" customWidth="1"/>
    <col min="3148" max="3148" width="11.5703125" customWidth="1"/>
    <col min="3150" max="3150" width="11.42578125" customWidth="1"/>
    <col min="3329" max="3329" width="6.42578125" customWidth="1"/>
    <col min="3330" max="3330" width="40.5703125" bestFit="1" customWidth="1"/>
    <col min="3331" max="3331" width="13.5703125" customWidth="1"/>
    <col min="3332" max="3332" width="14.5703125" customWidth="1"/>
    <col min="3333" max="3333" width="11.42578125" customWidth="1"/>
    <col min="3334" max="3334" width="15.7109375" customWidth="1"/>
    <col min="3335" max="3335" width="9" customWidth="1"/>
    <col min="3336" max="3336" width="12" customWidth="1"/>
    <col min="3337" max="3338" width="12.42578125" customWidth="1"/>
    <col min="3339" max="3339" width="9.5703125" customWidth="1"/>
    <col min="3340" max="3340" width="12.140625" customWidth="1"/>
    <col min="3341" max="3342" width="13.140625" customWidth="1"/>
    <col min="3343" max="3343" width="10.140625" customWidth="1"/>
    <col min="3344" max="3344" width="11.7109375" customWidth="1"/>
    <col min="3345" max="3346" width="11.140625" customWidth="1"/>
    <col min="3347" max="3347" width="9.140625" customWidth="1"/>
    <col min="3348" max="3350" width="11.5703125" customWidth="1"/>
    <col min="3351" max="3351" width="8.85546875" customWidth="1"/>
    <col min="3352" max="3352" width="11.5703125" customWidth="1"/>
    <col min="3353" max="3354" width="11" customWidth="1"/>
    <col min="3355" max="3355" width="9.140625" customWidth="1"/>
    <col min="3356" max="3358" width="11.42578125" customWidth="1"/>
    <col min="3360" max="3362" width="11.42578125" customWidth="1"/>
    <col min="3366" max="3366" width="11.140625" customWidth="1"/>
    <col min="3370" max="3370" width="10.5703125" customWidth="1"/>
    <col min="3372" max="3372" width="11.85546875" customWidth="1"/>
    <col min="3374" max="3374" width="10.42578125" customWidth="1"/>
    <col min="3376" max="3376" width="11.5703125" customWidth="1"/>
    <col min="3378" max="3378" width="11.5703125" customWidth="1"/>
    <col min="3380" max="3380" width="12" customWidth="1"/>
    <col min="3382" max="3382" width="10.5703125" customWidth="1"/>
    <col min="3384" max="3384" width="11.42578125" customWidth="1"/>
    <col min="3385" max="3385" width="10.140625" customWidth="1"/>
    <col min="3386" max="3386" width="11.42578125" customWidth="1"/>
    <col min="3388" max="3388" width="11.85546875" customWidth="1"/>
    <col min="3390" max="3390" width="10.7109375" customWidth="1"/>
    <col min="3392" max="3394" width="12.140625" customWidth="1"/>
    <col min="3395" max="3395" width="9.5703125" customWidth="1"/>
    <col min="3396" max="3396" width="12.42578125" customWidth="1"/>
    <col min="3397" max="3398" width="10.85546875" customWidth="1"/>
    <col min="3399" max="3399" width="8.28515625" customWidth="1"/>
    <col min="3400" max="3400" width="11.42578125" customWidth="1"/>
    <col min="3401" max="3402" width="10.42578125" customWidth="1"/>
    <col min="3404" max="3404" width="11.5703125" customWidth="1"/>
    <col min="3406" max="3406" width="11.42578125" customWidth="1"/>
    <col min="3585" max="3585" width="6.42578125" customWidth="1"/>
    <col min="3586" max="3586" width="40.5703125" bestFit="1" customWidth="1"/>
    <col min="3587" max="3587" width="13.5703125" customWidth="1"/>
    <col min="3588" max="3588" width="14.5703125" customWidth="1"/>
    <col min="3589" max="3589" width="11.42578125" customWidth="1"/>
    <col min="3590" max="3590" width="15.7109375" customWidth="1"/>
    <col min="3591" max="3591" width="9" customWidth="1"/>
    <col min="3592" max="3592" width="12" customWidth="1"/>
    <col min="3593" max="3594" width="12.42578125" customWidth="1"/>
    <col min="3595" max="3595" width="9.5703125" customWidth="1"/>
    <col min="3596" max="3596" width="12.140625" customWidth="1"/>
    <col min="3597" max="3598" width="13.140625" customWidth="1"/>
    <col min="3599" max="3599" width="10.140625" customWidth="1"/>
    <col min="3600" max="3600" width="11.7109375" customWidth="1"/>
    <col min="3601" max="3602" width="11.140625" customWidth="1"/>
    <col min="3603" max="3603" width="9.140625" customWidth="1"/>
    <col min="3604" max="3606" width="11.5703125" customWidth="1"/>
    <col min="3607" max="3607" width="8.85546875" customWidth="1"/>
    <col min="3608" max="3608" width="11.5703125" customWidth="1"/>
    <col min="3609" max="3610" width="11" customWidth="1"/>
    <col min="3611" max="3611" width="9.140625" customWidth="1"/>
    <col min="3612" max="3614" width="11.42578125" customWidth="1"/>
    <col min="3616" max="3618" width="11.42578125" customWidth="1"/>
    <col min="3622" max="3622" width="11.140625" customWidth="1"/>
    <col min="3626" max="3626" width="10.5703125" customWidth="1"/>
    <col min="3628" max="3628" width="11.85546875" customWidth="1"/>
    <col min="3630" max="3630" width="10.42578125" customWidth="1"/>
    <col min="3632" max="3632" width="11.5703125" customWidth="1"/>
    <col min="3634" max="3634" width="11.5703125" customWidth="1"/>
    <col min="3636" max="3636" width="12" customWidth="1"/>
    <col min="3638" max="3638" width="10.5703125" customWidth="1"/>
    <col min="3640" max="3640" width="11.42578125" customWidth="1"/>
    <col min="3641" max="3641" width="10.140625" customWidth="1"/>
    <col min="3642" max="3642" width="11.42578125" customWidth="1"/>
    <col min="3644" max="3644" width="11.85546875" customWidth="1"/>
    <col min="3646" max="3646" width="10.7109375" customWidth="1"/>
    <col min="3648" max="3650" width="12.140625" customWidth="1"/>
    <col min="3651" max="3651" width="9.5703125" customWidth="1"/>
    <col min="3652" max="3652" width="12.42578125" customWidth="1"/>
    <col min="3653" max="3654" width="10.85546875" customWidth="1"/>
    <col min="3655" max="3655" width="8.28515625" customWidth="1"/>
    <col min="3656" max="3656" width="11.42578125" customWidth="1"/>
    <col min="3657" max="3658" width="10.42578125" customWidth="1"/>
    <col min="3660" max="3660" width="11.5703125" customWidth="1"/>
    <col min="3662" max="3662" width="11.42578125" customWidth="1"/>
    <col min="3841" max="3841" width="6.42578125" customWidth="1"/>
    <col min="3842" max="3842" width="40.5703125" bestFit="1" customWidth="1"/>
    <col min="3843" max="3843" width="13.5703125" customWidth="1"/>
    <col min="3844" max="3844" width="14.5703125" customWidth="1"/>
    <col min="3845" max="3845" width="11.42578125" customWidth="1"/>
    <col min="3846" max="3846" width="15.7109375" customWidth="1"/>
    <col min="3847" max="3847" width="9" customWidth="1"/>
    <col min="3848" max="3848" width="12" customWidth="1"/>
    <col min="3849" max="3850" width="12.42578125" customWidth="1"/>
    <col min="3851" max="3851" width="9.5703125" customWidth="1"/>
    <col min="3852" max="3852" width="12.140625" customWidth="1"/>
    <col min="3853" max="3854" width="13.140625" customWidth="1"/>
    <col min="3855" max="3855" width="10.140625" customWidth="1"/>
    <col min="3856" max="3856" width="11.7109375" customWidth="1"/>
    <col min="3857" max="3858" width="11.140625" customWidth="1"/>
    <col min="3859" max="3859" width="9.140625" customWidth="1"/>
    <col min="3860" max="3862" width="11.5703125" customWidth="1"/>
    <col min="3863" max="3863" width="8.85546875" customWidth="1"/>
    <col min="3864" max="3864" width="11.5703125" customWidth="1"/>
    <col min="3865" max="3866" width="11" customWidth="1"/>
    <col min="3867" max="3867" width="9.140625" customWidth="1"/>
    <col min="3868" max="3870" width="11.42578125" customWidth="1"/>
    <col min="3872" max="3874" width="11.42578125" customWidth="1"/>
    <col min="3878" max="3878" width="11.140625" customWidth="1"/>
    <col min="3882" max="3882" width="10.5703125" customWidth="1"/>
    <col min="3884" max="3884" width="11.85546875" customWidth="1"/>
    <col min="3886" max="3886" width="10.42578125" customWidth="1"/>
    <col min="3888" max="3888" width="11.5703125" customWidth="1"/>
    <col min="3890" max="3890" width="11.5703125" customWidth="1"/>
    <col min="3892" max="3892" width="12" customWidth="1"/>
    <col min="3894" max="3894" width="10.5703125" customWidth="1"/>
    <col min="3896" max="3896" width="11.42578125" customWidth="1"/>
    <col min="3897" max="3897" width="10.140625" customWidth="1"/>
    <col min="3898" max="3898" width="11.42578125" customWidth="1"/>
    <col min="3900" max="3900" width="11.85546875" customWidth="1"/>
    <col min="3902" max="3902" width="10.7109375" customWidth="1"/>
    <col min="3904" max="3906" width="12.140625" customWidth="1"/>
    <col min="3907" max="3907" width="9.5703125" customWidth="1"/>
    <col min="3908" max="3908" width="12.42578125" customWidth="1"/>
    <col min="3909" max="3910" width="10.85546875" customWidth="1"/>
    <col min="3911" max="3911" width="8.28515625" customWidth="1"/>
    <col min="3912" max="3912" width="11.42578125" customWidth="1"/>
    <col min="3913" max="3914" width="10.42578125" customWidth="1"/>
    <col min="3916" max="3916" width="11.5703125" customWidth="1"/>
    <col min="3918" max="3918" width="11.42578125" customWidth="1"/>
    <col min="4097" max="4097" width="6.42578125" customWidth="1"/>
    <col min="4098" max="4098" width="40.5703125" bestFit="1" customWidth="1"/>
    <col min="4099" max="4099" width="13.5703125" customWidth="1"/>
    <col min="4100" max="4100" width="14.5703125" customWidth="1"/>
    <col min="4101" max="4101" width="11.42578125" customWidth="1"/>
    <col min="4102" max="4102" width="15.7109375" customWidth="1"/>
    <col min="4103" max="4103" width="9" customWidth="1"/>
    <col min="4104" max="4104" width="12" customWidth="1"/>
    <col min="4105" max="4106" width="12.42578125" customWidth="1"/>
    <col min="4107" max="4107" width="9.5703125" customWidth="1"/>
    <col min="4108" max="4108" width="12.140625" customWidth="1"/>
    <col min="4109" max="4110" width="13.140625" customWidth="1"/>
    <col min="4111" max="4111" width="10.140625" customWidth="1"/>
    <col min="4112" max="4112" width="11.7109375" customWidth="1"/>
    <col min="4113" max="4114" width="11.140625" customWidth="1"/>
    <col min="4115" max="4115" width="9.140625" customWidth="1"/>
    <col min="4116" max="4118" width="11.5703125" customWidth="1"/>
    <col min="4119" max="4119" width="8.85546875" customWidth="1"/>
    <col min="4120" max="4120" width="11.5703125" customWidth="1"/>
    <col min="4121" max="4122" width="11" customWidth="1"/>
    <col min="4123" max="4123" width="9.140625" customWidth="1"/>
    <col min="4124" max="4126" width="11.42578125" customWidth="1"/>
    <col min="4128" max="4130" width="11.42578125" customWidth="1"/>
    <col min="4134" max="4134" width="11.140625" customWidth="1"/>
    <col min="4138" max="4138" width="10.5703125" customWidth="1"/>
    <col min="4140" max="4140" width="11.85546875" customWidth="1"/>
    <col min="4142" max="4142" width="10.42578125" customWidth="1"/>
    <col min="4144" max="4144" width="11.5703125" customWidth="1"/>
    <col min="4146" max="4146" width="11.5703125" customWidth="1"/>
    <col min="4148" max="4148" width="12" customWidth="1"/>
    <col min="4150" max="4150" width="10.5703125" customWidth="1"/>
    <col min="4152" max="4152" width="11.42578125" customWidth="1"/>
    <col min="4153" max="4153" width="10.140625" customWidth="1"/>
    <col min="4154" max="4154" width="11.42578125" customWidth="1"/>
    <col min="4156" max="4156" width="11.85546875" customWidth="1"/>
    <col min="4158" max="4158" width="10.7109375" customWidth="1"/>
    <col min="4160" max="4162" width="12.140625" customWidth="1"/>
    <col min="4163" max="4163" width="9.5703125" customWidth="1"/>
    <col min="4164" max="4164" width="12.42578125" customWidth="1"/>
    <col min="4165" max="4166" width="10.85546875" customWidth="1"/>
    <col min="4167" max="4167" width="8.28515625" customWidth="1"/>
    <col min="4168" max="4168" width="11.42578125" customWidth="1"/>
    <col min="4169" max="4170" width="10.42578125" customWidth="1"/>
    <col min="4172" max="4172" width="11.5703125" customWidth="1"/>
    <col min="4174" max="4174" width="11.42578125" customWidth="1"/>
    <col min="4353" max="4353" width="6.42578125" customWidth="1"/>
    <col min="4354" max="4354" width="40.5703125" bestFit="1" customWidth="1"/>
    <col min="4355" max="4355" width="13.5703125" customWidth="1"/>
    <col min="4356" max="4356" width="14.5703125" customWidth="1"/>
    <col min="4357" max="4357" width="11.42578125" customWidth="1"/>
    <col min="4358" max="4358" width="15.7109375" customWidth="1"/>
    <col min="4359" max="4359" width="9" customWidth="1"/>
    <col min="4360" max="4360" width="12" customWidth="1"/>
    <col min="4361" max="4362" width="12.42578125" customWidth="1"/>
    <col min="4363" max="4363" width="9.5703125" customWidth="1"/>
    <col min="4364" max="4364" width="12.140625" customWidth="1"/>
    <col min="4365" max="4366" width="13.140625" customWidth="1"/>
    <col min="4367" max="4367" width="10.140625" customWidth="1"/>
    <col min="4368" max="4368" width="11.7109375" customWidth="1"/>
    <col min="4369" max="4370" width="11.140625" customWidth="1"/>
    <col min="4371" max="4371" width="9.140625" customWidth="1"/>
    <col min="4372" max="4374" width="11.5703125" customWidth="1"/>
    <col min="4375" max="4375" width="8.85546875" customWidth="1"/>
    <col min="4376" max="4376" width="11.5703125" customWidth="1"/>
    <col min="4377" max="4378" width="11" customWidth="1"/>
    <col min="4379" max="4379" width="9.140625" customWidth="1"/>
    <col min="4380" max="4382" width="11.42578125" customWidth="1"/>
    <col min="4384" max="4386" width="11.42578125" customWidth="1"/>
    <col min="4390" max="4390" width="11.140625" customWidth="1"/>
    <col min="4394" max="4394" width="10.5703125" customWidth="1"/>
    <col min="4396" max="4396" width="11.85546875" customWidth="1"/>
    <col min="4398" max="4398" width="10.42578125" customWidth="1"/>
    <col min="4400" max="4400" width="11.5703125" customWidth="1"/>
    <col min="4402" max="4402" width="11.5703125" customWidth="1"/>
    <col min="4404" max="4404" width="12" customWidth="1"/>
    <col min="4406" max="4406" width="10.5703125" customWidth="1"/>
    <col min="4408" max="4408" width="11.42578125" customWidth="1"/>
    <col min="4409" max="4409" width="10.140625" customWidth="1"/>
    <col min="4410" max="4410" width="11.42578125" customWidth="1"/>
    <col min="4412" max="4412" width="11.85546875" customWidth="1"/>
    <col min="4414" max="4414" width="10.7109375" customWidth="1"/>
    <col min="4416" max="4418" width="12.140625" customWidth="1"/>
    <col min="4419" max="4419" width="9.5703125" customWidth="1"/>
    <col min="4420" max="4420" width="12.42578125" customWidth="1"/>
    <col min="4421" max="4422" width="10.85546875" customWidth="1"/>
    <col min="4423" max="4423" width="8.28515625" customWidth="1"/>
    <col min="4424" max="4424" width="11.42578125" customWidth="1"/>
    <col min="4425" max="4426" width="10.42578125" customWidth="1"/>
    <col min="4428" max="4428" width="11.5703125" customWidth="1"/>
    <col min="4430" max="4430" width="11.42578125" customWidth="1"/>
    <col min="4609" max="4609" width="6.42578125" customWidth="1"/>
    <col min="4610" max="4610" width="40.5703125" bestFit="1" customWidth="1"/>
    <col min="4611" max="4611" width="13.5703125" customWidth="1"/>
    <col min="4612" max="4612" width="14.5703125" customWidth="1"/>
    <col min="4613" max="4613" width="11.42578125" customWidth="1"/>
    <col min="4614" max="4614" width="15.7109375" customWidth="1"/>
    <col min="4615" max="4615" width="9" customWidth="1"/>
    <col min="4616" max="4616" width="12" customWidth="1"/>
    <col min="4617" max="4618" width="12.42578125" customWidth="1"/>
    <col min="4619" max="4619" width="9.5703125" customWidth="1"/>
    <col min="4620" max="4620" width="12.140625" customWidth="1"/>
    <col min="4621" max="4622" width="13.140625" customWidth="1"/>
    <col min="4623" max="4623" width="10.140625" customWidth="1"/>
    <col min="4624" max="4624" width="11.7109375" customWidth="1"/>
    <col min="4625" max="4626" width="11.140625" customWidth="1"/>
    <col min="4627" max="4627" width="9.140625" customWidth="1"/>
    <col min="4628" max="4630" width="11.5703125" customWidth="1"/>
    <col min="4631" max="4631" width="8.85546875" customWidth="1"/>
    <col min="4632" max="4632" width="11.5703125" customWidth="1"/>
    <col min="4633" max="4634" width="11" customWidth="1"/>
    <col min="4635" max="4635" width="9.140625" customWidth="1"/>
    <col min="4636" max="4638" width="11.42578125" customWidth="1"/>
    <col min="4640" max="4642" width="11.42578125" customWidth="1"/>
    <col min="4646" max="4646" width="11.140625" customWidth="1"/>
    <col min="4650" max="4650" width="10.5703125" customWidth="1"/>
    <col min="4652" max="4652" width="11.85546875" customWidth="1"/>
    <col min="4654" max="4654" width="10.42578125" customWidth="1"/>
    <col min="4656" max="4656" width="11.5703125" customWidth="1"/>
    <col min="4658" max="4658" width="11.5703125" customWidth="1"/>
    <col min="4660" max="4660" width="12" customWidth="1"/>
    <col min="4662" max="4662" width="10.5703125" customWidth="1"/>
    <col min="4664" max="4664" width="11.42578125" customWidth="1"/>
    <col min="4665" max="4665" width="10.140625" customWidth="1"/>
    <col min="4666" max="4666" width="11.42578125" customWidth="1"/>
    <col min="4668" max="4668" width="11.85546875" customWidth="1"/>
    <col min="4670" max="4670" width="10.7109375" customWidth="1"/>
    <col min="4672" max="4674" width="12.140625" customWidth="1"/>
    <col min="4675" max="4675" width="9.5703125" customWidth="1"/>
    <col min="4676" max="4676" width="12.42578125" customWidth="1"/>
    <col min="4677" max="4678" width="10.85546875" customWidth="1"/>
    <col min="4679" max="4679" width="8.28515625" customWidth="1"/>
    <col min="4680" max="4680" width="11.42578125" customWidth="1"/>
    <col min="4681" max="4682" width="10.42578125" customWidth="1"/>
    <col min="4684" max="4684" width="11.5703125" customWidth="1"/>
    <col min="4686" max="4686" width="11.42578125" customWidth="1"/>
    <col min="4865" max="4865" width="6.42578125" customWidth="1"/>
    <col min="4866" max="4866" width="40.5703125" bestFit="1" customWidth="1"/>
    <col min="4867" max="4867" width="13.5703125" customWidth="1"/>
    <col min="4868" max="4868" width="14.5703125" customWidth="1"/>
    <col min="4869" max="4869" width="11.42578125" customWidth="1"/>
    <col min="4870" max="4870" width="15.7109375" customWidth="1"/>
    <col min="4871" max="4871" width="9" customWidth="1"/>
    <col min="4872" max="4872" width="12" customWidth="1"/>
    <col min="4873" max="4874" width="12.42578125" customWidth="1"/>
    <col min="4875" max="4875" width="9.5703125" customWidth="1"/>
    <col min="4876" max="4876" width="12.140625" customWidth="1"/>
    <col min="4877" max="4878" width="13.140625" customWidth="1"/>
    <col min="4879" max="4879" width="10.140625" customWidth="1"/>
    <col min="4880" max="4880" width="11.7109375" customWidth="1"/>
    <col min="4881" max="4882" width="11.140625" customWidth="1"/>
    <col min="4883" max="4883" width="9.140625" customWidth="1"/>
    <col min="4884" max="4886" width="11.5703125" customWidth="1"/>
    <col min="4887" max="4887" width="8.85546875" customWidth="1"/>
    <col min="4888" max="4888" width="11.5703125" customWidth="1"/>
    <col min="4889" max="4890" width="11" customWidth="1"/>
    <col min="4891" max="4891" width="9.140625" customWidth="1"/>
    <col min="4892" max="4894" width="11.42578125" customWidth="1"/>
    <col min="4896" max="4898" width="11.42578125" customWidth="1"/>
    <col min="4902" max="4902" width="11.140625" customWidth="1"/>
    <col min="4906" max="4906" width="10.5703125" customWidth="1"/>
    <col min="4908" max="4908" width="11.85546875" customWidth="1"/>
    <col min="4910" max="4910" width="10.42578125" customWidth="1"/>
    <col min="4912" max="4912" width="11.5703125" customWidth="1"/>
    <col min="4914" max="4914" width="11.5703125" customWidth="1"/>
    <col min="4916" max="4916" width="12" customWidth="1"/>
    <col min="4918" max="4918" width="10.5703125" customWidth="1"/>
    <col min="4920" max="4920" width="11.42578125" customWidth="1"/>
    <col min="4921" max="4921" width="10.140625" customWidth="1"/>
    <col min="4922" max="4922" width="11.42578125" customWidth="1"/>
    <col min="4924" max="4924" width="11.85546875" customWidth="1"/>
    <col min="4926" max="4926" width="10.7109375" customWidth="1"/>
    <col min="4928" max="4930" width="12.140625" customWidth="1"/>
    <col min="4931" max="4931" width="9.5703125" customWidth="1"/>
    <col min="4932" max="4932" width="12.42578125" customWidth="1"/>
    <col min="4933" max="4934" width="10.85546875" customWidth="1"/>
    <col min="4935" max="4935" width="8.28515625" customWidth="1"/>
    <col min="4936" max="4936" width="11.42578125" customWidth="1"/>
    <col min="4937" max="4938" width="10.42578125" customWidth="1"/>
    <col min="4940" max="4940" width="11.5703125" customWidth="1"/>
    <col min="4942" max="4942" width="11.42578125" customWidth="1"/>
    <col min="5121" max="5121" width="6.42578125" customWidth="1"/>
    <col min="5122" max="5122" width="40.5703125" bestFit="1" customWidth="1"/>
    <col min="5123" max="5123" width="13.5703125" customWidth="1"/>
    <col min="5124" max="5124" width="14.5703125" customWidth="1"/>
    <col min="5125" max="5125" width="11.42578125" customWidth="1"/>
    <col min="5126" max="5126" width="15.7109375" customWidth="1"/>
    <col min="5127" max="5127" width="9" customWidth="1"/>
    <col min="5128" max="5128" width="12" customWidth="1"/>
    <col min="5129" max="5130" width="12.42578125" customWidth="1"/>
    <col min="5131" max="5131" width="9.5703125" customWidth="1"/>
    <col min="5132" max="5132" width="12.140625" customWidth="1"/>
    <col min="5133" max="5134" width="13.140625" customWidth="1"/>
    <col min="5135" max="5135" width="10.140625" customWidth="1"/>
    <col min="5136" max="5136" width="11.7109375" customWidth="1"/>
    <col min="5137" max="5138" width="11.140625" customWidth="1"/>
    <col min="5139" max="5139" width="9.140625" customWidth="1"/>
    <col min="5140" max="5142" width="11.5703125" customWidth="1"/>
    <col min="5143" max="5143" width="8.85546875" customWidth="1"/>
    <col min="5144" max="5144" width="11.5703125" customWidth="1"/>
    <col min="5145" max="5146" width="11" customWidth="1"/>
    <col min="5147" max="5147" width="9.140625" customWidth="1"/>
    <col min="5148" max="5150" width="11.42578125" customWidth="1"/>
    <col min="5152" max="5154" width="11.42578125" customWidth="1"/>
    <col min="5158" max="5158" width="11.140625" customWidth="1"/>
    <col min="5162" max="5162" width="10.5703125" customWidth="1"/>
    <col min="5164" max="5164" width="11.85546875" customWidth="1"/>
    <col min="5166" max="5166" width="10.42578125" customWidth="1"/>
    <col min="5168" max="5168" width="11.5703125" customWidth="1"/>
    <col min="5170" max="5170" width="11.5703125" customWidth="1"/>
    <col min="5172" max="5172" width="12" customWidth="1"/>
    <col min="5174" max="5174" width="10.5703125" customWidth="1"/>
    <col min="5176" max="5176" width="11.42578125" customWidth="1"/>
    <col min="5177" max="5177" width="10.140625" customWidth="1"/>
    <col min="5178" max="5178" width="11.42578125" customWidth="1"/>
    <col min="5180" max="5180" width="11.85546875" customWidth="1"/>
    <col min="5182" max="5182" width="10.7109375" customWidth="1"/>
    <col min="5184" max="5186" width="12.140625" customWidth="1"/>
    <col min="5187" max="5187" width="9.5703125" customWidth="1"/>
    <col min="5188" max="5188" width="12.42578125" customWidth="1"/>
    <col min="5189" max="5190" width="10.85546875" customWidth="1"/>
    <col min="5191" max="5191" width="8.28515625" customWidth="1"/>
    <col min="5192" max="5192" width="11.42578125" customWidth="1"/>
    <col min="5193" max="5194" width="10.42578125" customWidth="1"/>
    <col min="5196" max="5196" width="11.5703125" customWidth="1"/>
    <col min="5198" max="5198" width="11.42578125" customWidth="1"/>
    <col min="5377" max="5377" width="6.42578125" customWidth="1"/>
    <col min="5378" max="5378" width="40.5703125" bestFit="1" customWidth="1"/>
    <col min="5379" max="5379" width="13.5703125" customWidth="1"/>
    <col min="5380" max="5380" width="14.5703125" customWidth="1"/>
    <col min="5381" max="5381" width="11.42578125" customWidth="1"/>
    <col min="5382" max="5382" width="15.7109375" customWidth="1"/>
    <col min="5383" max="5383" width="9" customWidth="1"/>
    <col min="5384" max="5384" width="12" customWidth="1"/>
    <col min="5385" max="5386" width="12.42578125" customWidth="1"/>
    <col min="5387" max="5387" width="9.5703125" customWidth="1"/>
    <col min="5388" max="5388" width="12.140625" customWidth="1"/>
    <col min="5389" max="5390" width="13.140625" customWidth="1"/>
    <col min="5391" max="5391" width="10.140625" customWidth="1"/>
    <col min="5392" max="5392" width="11.7109375" customWidth="1"/>
    <col min="5393" max="5394" width="11.140625" customWidth="1"/>
    <col min="5395" max="5395" width="9.140625" customWidth="1"/>
    <col min="5396" max="5398" width="11.5703125" customWidth="1"/>
    <col min="5399" max="5399" width="8.85546875" customWidth="1"/>
    <col min="5400" max="5400" width="11.5703125" customWidth="1"/>
    <col min="5401" max="5402" width="11" customWidth="1"/>
    <col min="5403" max="5403" width="9.140625" customWidth="1"/>
    <col min="5404" max="5406" width="11.42578125" customWidth="1"/>
    <col min="5408" max="5410" width="11.42578125" customWidth="1"/>
    <col min="5414" max="5414" width="11.140625" customWidth="1"/>
    <col min="5418" max="5418" width="10.5703125" customWidth="1"/>
    <col min="5420" max="5420" width="11.85546875" customWidth="1"/>
    <col min="5422" max="5422" width="10.42578125" customWidth="1"/>
    <col min="5424" max="5424" width="11.5703125" customWidth="1"/>
    <col min="5426" max="5426" width="11.5703125" customWidth="1"/>
    <col min="5428" max="5428" width="12" customWidth="1"/>
    <col min="5430" max="5430" width="10.5703125" customWidth="1"/>
    <col min="5432" max="5432" width="11.42578125" customWidth="1"/>
    <col min="5433" max="5433" width="10.140625" customWidth="1"/>
    <col min="5434" max="5434" width="11.42578125" customWidth="1"/>
    <col min="5436" max="5436" width="11.85546875" customWidth="1"/>
    <col min="5438" max="5438" width="10.7109375" customWidth="1"/>
    <col min="5440" max="5442" width="12.140625" customWidth="1"/>
    <col min="5443" max="5443" width="9.5703125" customWidth="1"/>
    <col min="5444" max="5444" width="12.42578125" customWidth="1"/>
    <col min="5445" max="5446" width="10.85546875" customWidth="1"/>
    <col min="5447" max="5447" width="8.28515625" customWidth="1"/>
    <col min="5448" max="5448" width="11.42578125" customWidth="1"/>
    <col min="5449" max="5450" width="10.42578125" customWidth="1"/>
    <col min="5452" max="5452" width="11.5703125" customWidth="1"/>
    <col min="5454" max="5454" width="11.42578125" customWidth="1"/>
    <col min="5633" max="5633" width="6.42578125" customWidth="1"/>
    <col min="5634" max="5634" width="40.5703125" bestFit="1" customWidth="1"/>
    <col min="5635" max="5635" width="13.5703125" customWidth="1"/>
    <col min="5636" max="5636" width="14.5703125" customWidth="1"/>
    <col min="5637" max="5637" width="11.42578125" customWidth="1"/>
    <col min="5638" max="5638" width="15.7109375" customWidth="1"/>
    <col min="5639" max="5639" width="9" customWidth="1"/>
    <col min="5640" max="5640" width="12" customWidth="1"/>
    <col min="5641" max="5642" width="12.42578125" customWidth="1"/>
    <col min="5643" max="5643" width="9.5703125" customWidth="1"/>
    <col min="5644" max="5644" width="12.140625" customWidth="1"/>
    <col min="5645" max="5646" width="13.140625" customWidth="1"/>
    <col min="5647" max="5647" width="10.140625" customWidth="1"/>
    <col min="5648" max="5648" width="11.7109375" customWidth="1"/>
    <col min="5649" max="5650" width="11.140625" customWidth="1"/>
    <col min="5651" max="5651" width="9.140625" customWidth="1"/>
    <col min="5652" max="5654" width="11.5703125" customWidth="1"/>
    <col min="5655" max="5655" width="8.85546875" customWidth="1"/>
    <col min="5656" max="5656" width="11.5703125" customWidth="1"/>
    <col min="5657" max="5658" width="11" customWidth="1"/>
    <col min="5659" max="5659" width="9.140625" customWidth="1"/>
    <col min="5660" max="5662" width="11.42578125" customWidth="1"/>
    <col min="5664" max="5666" width="11.42578125" customWidth="1"/>
    <col min="5670" max="5670" width="11.140625" customWidth="1"/>
    <col min="5674" max="5674" width="10.5703125" customWidth="1"/>
    <col min="5676" max="5676" width="11.85546875" customWidth="1"/>
    <col min="5678" max="5678" width="10.42578125" customWidth="1"/>
    <col min="5680" max="5680" width="11.5703125" customWidth="1"/>
    <col min="5682" max="5682" width="11.5703125" customWidth="1"/>
    <col min="5684" max="5684" width="12" customWidth="1"/>
    <col min="5686" max="5686" width="10.5703125" customWidth="1"/>
    <col min="5688" max="5688" width="11.42578125" customWidth="1"/>
    <col min="5689" max="5689" width="10.140625" customWidth="1"/>
    <col min="5690" max="5690" width="11.42578125" customWidth="1"/>
    <col min="5692" max="5692" width="11.85546875" customWidth="1"/>
    <col min="5694" max="5694" width="10.7109375" customWidth="1"/>
    <col min="5696" max="5698" width="12.140625" customWidth="1"/>
    <col min="5699" max="5699" width="9.5703125" customWidth="1"/>
    <col min="5700" max="5700" width="12.42578125" customWidth="1"/>
    <col min="5701" max="5702" width="10.85546875" customWidth="1"/>
    <col min="5703" max="5703" width="8.28515625" customWidth="1"/>
    <col min="5704" max="5704" width="11.42578125" customWidth="1"/>
    <col min="5705" max="5706" width="10.42578125" customWidth="1"/>
    <col min="5708" max="5708" width="11.5703125" customWidth="1"/>
    <col min="5710" max="5710" width="11.42578125" customWidth="1"/>
    <col min="5889" max="5889" width="6.42578125" customWidth="1"/>
    <col min="5890" max="5890" width="40.5703125" bestFit="1" customWidth="1"/>
    <col min="5891" max="5891" width="13.5703125" customWidth="1"/>
    <col min="5892" max="5892" width="14.5703125" customWidth="1"/>
    <col min="5893" max="5893" width="11.42578125" customWidth="1"/>
    <col min="5894" max="5894" width="15.7109375" customWidth="1"/>
    <col min="5895" max="5895" width="9" customWidth="1"/>
    <col min="5896" max="5896" width="12" customWidth="1"/>
    <col min="5897" max="5898" width="12.42578125" customWidth="1"/>
    <col min="5899" max="5899" width="9.5703125" customWidth="1"/>
    <col min="5900" max="5900" width="12.140625" customWidth="1"/>
    <col min="5901" max="5902" width="13.140625" customWidth="1"/>
    <col min="5903" max="5903" width="10.140625" customWidth="1"/>
    <col min="5904" max="5904" width="11.7109375" customWidth="1"/>
    <col min="5905" max="5906" width="11.140625" customWidth="1"/>
    <col min="5907" max="5907" width="9.140625" customWidth="1"/>
    <col min="5908" max="5910" width="11.5703125" customWidth="1"/>
    <col min="5911" max="5911" width="8.85546875" customWidth="1"/>
    <col min="5912" max="5912" width="11.5703125" customWidth="1"/>
    <col min="5913" max="5914" width="11" customWidth="1"/>
    <col min="5915" max="5915" width="9.140625" customWidth="1"/>
    <col min="5916" max="5918" width="11.42578125" customWidth="1"/>
    <col min="5920" max="5922" width="11.42578125" customWidth="1"/>
    <col min="5926" max="5926" width="11.140625" customWidth="1"/>
    <col min="5930" max="5930" width="10.5703125" customWidth="1"/>
    <col min="5932" max="5932" width="11.85546875" customWidth="1"/>
    <col min="5934" max="5934" width="10.42578125" customWidth="1"/>
    <col min="5936" max="5936" width="11.5703125" customWidth="1"/>
    <col min="5938" max="5938" width="11.5703125" customWidth="1"/>
    <col min="5940" max="5940" width="12" customWidth="1"/>
    <col min="5942" max="5942" width="10.5703125" customWidth="1"/>
    <col min="5944" max="5944" width="11.42578125" customWidth="1"/>
    <col min="5945" max="5945" width="10.140625" customWidth="1"/>
    <col min="5946" max="5946" width="11.42578125" customWidth="1"/>
    <col min="5948" max="5948" width="11.85546875" customWidth="1"/>
    <col min="5950" max="5950" width="10.7109375" customWidth="1"/>
    <col min="5952" max="5954" width="12.140625" customWidth="1"/>
    <col min="5955" max="5955" width="9.5703125" customWidth="1"/>
    <col min="5956" max="5956" width="12.42578125" customWidth="1"/>
    <col min="5957" max="5958" width="10.85546875" customWidth="1"/>
    <col min="5959" max="5959" width="8.28515625" customWidth="1"/>
    <col min="5960" max="5960" width="11.42578125" customWidth="1"/>
    <col min="5961" max="5962" width="10.42578125" customWidth="1"/>
    <col min="5964" max="5964" width="11.5703125" customWidth="1"/>
    <col min="5966" max="5966" width="11.42578125" customWidth="1"/>
    <col min="6145" max="6145" width="6.42578125" customWidth="1"/>
    <col min="6146" max="6146" width="40.5703125" bestFit="1" customWidth="1"/>
    <col min="6147" max="6147" width="13.5703125" customWidth="1"/>
    <col min="6148" max="6148" width="14.5703125" customWidth="1"/>
    <col min="6149" max="6149" width="11.42578125" customWidth="1"/>
    <col min="6150" max="6150" width="15.7109375" customWidth="1"/>
    <col min="6151" max="6151" width="9" customWidth="1"/>
    <col min="6152" max="6152" width="12" customWidth="1"/>
    <col min="6153" max="6154" width="12.42578125" customWidth="1"/>
    <col min="6155" max="6155" width="9.5703125" customWidth="1"/>
    <col min="6156" max="6156" width="12.140625" customWidth="1"/>
    <col min="6157" max="6158" width="13.140625" customWidth="1"/>
    <col min="6159" max="6159" width="10.140625" customWidth="1"/>
    <col min="6160" max="6160" width="11.7109375" customWidth="1"/>
    <col min="6161" max="6162" width="11.140625" customWidth="1"/>
    <col min="6163" max="6163" width="9.140625" customWidth="1"/>
    <col min="6164" max="6166" width="11.5703125" customWidth="1"/>
    <col min="6167" max="6167" width="8.85546875" customWidth="1"/>
    <col min="6168" max="6168" width="11.5703125" customWidth="1"/>
    <col min="6169" max="6170" width="11" customWidth="1"/>
    <col min="6171" max="6171" width="9.140625" customWidth="1"/>
    <col min="6172" max="6174" width="11.42578125" customWidth="1"/>
    <col min="6176" max="6178" width="11.42578125" customWidth="1"/>
    <col min="6182" max="6182" width="11.140625" customWidth="1"/>
    <col min="6186" max="6186" width="10.5703125" customWidth="1"/>
    <col min="6188" max="6188" width="11.85546875" customWidth="1"/>
    <col min="6190" max="6190" width="10.42578125" customWidth="1"/>
    <col min="6192" max="6192" width="11.5703125" customWidth="1"/>
    <col min="6194" max="6194" width="11.5703125" customWidth="1"/>
    <col min="6196" max="6196" width="12" customWidth="1"/>
    <col min="6198" max="6198" width="10.5703125" customWidth="1"/>
    <col min="6200" max="6200" width="11.42578125" customWidth="1"/>
    <col min="6201" max="6201" width="10.140625" customWidth="1"/>
    <col min="6202" max="6202" width="11.42578125" customWidth="1"/>
    <col min="6204" max="6204" width="11.85546875" customWidth="1"/>
    <col min="6206" max="6206" width="10.7109375" customWidth="1"/>
    <col min="6208" max="6210" width="12.140625" customWidth="1"/>
    <col min="6211" max="6211" width="9.5703125" customWidth="1"/>
    <col min="6212" max="6212" width="12.42578125" customWidth="1"/>
    <col min="6213" max="6214" width="10.85546875" customWidth="1"/>
    <col min="6215" max="6215" width="8.28515625" customWidth="1"/>
    <col min="6216" max="6216" width="11.42578125" customWidth="1"/>
    <col min="6217" max="6218" width="10.42578125" customWidth="1"/>
    <col min="6220" max="6220" width="11.5703125" customWidth="1"/>
    <col min="6222" max="6222" width="11.42578125" customWidth="1"/>
    <col min="6401" max="6401" width="6.42578125" customWidth="1"/>
    <col min="6402" max="6402" width="40.5703125" bestFit="1" customWidth="1"/>
    <col min="6403" max="6403" width="13.5703125" customWidth="1"/>
    <col min="6404" max="6404" width="14.5703125" customWidth="1"/>
    <col min="6405" max="6405" width="11.42578125" customWidth="1"/>
    <col min="6406" max="6406" width="15.7109375" customWidth="1"/>
    <col min="6407" max="6407" width="9" customWidth="1"/>
    <col min="6408" max="6408" width="12" customWidth="1"/>
    <col min="6409" max="6410" width="12.42578125" customWidth="1"/>
    <col min="6411" max="6411" width="9.5703125" customWidth="1"/>
    <col min="6412" max="6412" width="12.140625" customWidth="1"/>
    <col min="6413" max="6414" width="13.140625" customWidth="1"/>
    <col min="6415" max="6415" width="10.140625" customWidth="1"/>
    <col min="6416" max="6416" width="11.7109375" customWidth="1"/>
    <col min="6417" max="6418" width="11.140625" customWidth="1"/>
    <col min="6419" max="6419" width="9.140625" customWidth="1"/>
    <col min="6420" max="6422" width="11.5703125" customWidth="1"/>
    <col min="6423" max="6423" width="8.85546875" customWidth="1"/>
    <col min="6424" max="6424" width="11.5703125" customWidth="1"/>
    <col min="6425" max="6426" width="11" customWidth="1"/>
    <col min="6427" max="6427" width="9.140625" customWidth="1"/>
    <col min="6428" max="6430" width="11.42578125" customWidth="1"/>
    <col min="6432" max="6434" width="11.42578125" customWidth="1"/>
    <col min="6438" max="6438" width="11.140625" customWidth="1"/>
    <col min="6442" max="6442" width="10.5703125" customWidth="1"/>
    <col min="6444" max="6444" width="11.85546875" customWidth="1"/>
    <col min="6446" max="6446" width="10.42578125" customWidth="1"/>
    <col min="6448" max="6448" width="11.5703125" customWidth="1"/>
    <col min="6450" max="6450" width="11.5703125" customWidth="1"/>
    <col min="6452" max="6452" width="12" customWidth="1"/>
    <col min="6454" max="6454" width="10.5703125" customWidth="1"/>
    <col min="6456" max="6456" width="11.42578125" customWidth="1"/>
    <col min="6457" max="6457" width="10.140625" customWidth="1"/>
    <col min="6458" max="6458" width="11.42578125" customWidth="1"/>
    <col min="6460" max="6460" width="11.85546875" customWidth="1"/>
    <col min="6462" max="6462" width="10.7109375" customWidth="1"/>
    <col min="6464" max="6466" width="12.140625" customWidth="1"/>
    <col min="6467" max="6467" width="9.5703125" customWidth="1"/>
    <col min="6468" max="6468" width="12.42578125" customWidth="1"/>
    <col min="6469" max="6470" width="10.85546875" customWidth="1"/>
    <col min="6471" max="6471" width="8.28515625" customWidth="1"/>
    <col min="6472" max="6472" width="11.42578125" customWidth="1"/>
    <col min="6473" max="6474" width="10.42578125" customWidth="1"/>
    <col min="6476" max="6476" width="11.5703125" customWidth="1"/>
    <col min="6478" max="6478" width="11.42578125" customWidth="1"/>
    <col min="6657" max="6657" width="6.42578125" customWidth="1"/>
    <col min="6658" max="6658" width="40.5703125" bestFit="1" customWidth="1"/>
    <col min="6659" max="6659" width="13.5703125" customWidth="1"/>
    <col min="6660" max="6660" width="14.5703125" customWidth="1"/>
    <col min="6661" max="6661" width="11.42578125" customWidth="1"/>
    <col min="6662" max="6662" width="15.7109375" customWidth="1"/>
    <col min="6663" max="6663" width="9" customWidth="1"/>
    <col min="6664" max="6664" width="12" customWidth="1"/>
    <col min="6665" max="6666" width="12.42578125" customWidth="1"/>
    <col min="6667" max="6667" width="9.5703125" customWidth="1"/>
    <col min="6668" max="6668" width="12.140625" customWidth="1"/>
    <col min="6669" max="6670" width="13.140625" customWidth="1"/>
    <col min="6671" max="6671" width="10.140625" customWidth="1"/>
    <col min="6672" max="6672" width="11.7109375" customWidth="1"/>
    <col min="6673" max="6674" width="11.140625" customWidth="1"/>
    <col min="6675" max="6675" width="9.140625" customWidth="1"/>
    <col min="6676" max="6678" width="11.5703125" customWidth="1"/>
    <col min="6679" max="6679" width="8.85546875" customWidth="1"/>
    <col min="6680" max="6680" width="11.5703125" customWidth="1"/>
    <col min="6681" max="6682" width="11" customWidth="1"/>
    <col min="6683" max="6683" width="9.140625" customWidth="1"/>
    <col min="6684" max="6686" width="11.42578125" customWidth="1"/>
    <col min="6688" max="6690" width="11.42578125" customWidth="1"/>
    <col min="6694" max="6694" width="11.140625" customWidth="1"/>
    <col min="6698" max="6698" width="10.5703125" customWidth="1"/>
    <col min="6700" max="6700" width="11.85546875" customWidth="1"/>
    <col min="6702" max="6702" width="10.42578125" customWidth="1"/>
    <col min="6704" max="6704" width="11.5703125" customWidth="1"/>
    <col min="6706" max="6706" width="11.5703125" customWidth="1"/>
    <col min="6708" max="6708" width="12" customWidth="1"/>
    <col min="6710" max="6710" width="10.5703125" customWidth="1"/>
    <col min="6712" max="6712" width="11.42578125" customWidth="1"/>
    <col min="6713" max="6713" width="10.140625" customWidth="1"/>
    <col min="6714" max="6714" width="11.42578125" customWidth="1"/>
    <col min="6716" max="6716" width="11.85546875" customWidth="1"/>
    <col min="6718" max="6718" width="10.7109375" customWidth="1"/>
    <col min="6720" max="6722" width="12.140625" customWidth="1"/>
    <col min="6723" max="6723" width="9.5703125" customWidth="1"/>
    <col min="6724" max="6724" width="12.42578125" customWidth="1"/>
    <col min="6725" max="6726" width="10.85546875" customWidth="1"/>
    <col min="6727" max="6727" width="8.28515625" customWidth="1"/>
    <col min="6728" max="6728" width="11.42578125" customWidth="1"/>
    <col min="6729" max="6730" width="10.42578125" customWidth="1"/>
    <col min="6732" max="6732" width="11.5703125" customWidth="1"/>
    <col min="6734" max="6734" width="11.42578125" customWidth="1"/>
    <col min="6913" max="6913" width="6.42578125" customWidth="1"/>
    <col min="6914" max="6914" width="40.5703125" bestFit="1" customWidth="1"/>
    <col min="6915" max="6915" width="13.5703125" customWidth="1"/>
    <col min="6916" max="6916" width="14.5703125" customWidth="1"/>
    <col min="6917" max="6917" width="11.42578125" customWidth="1"/>
    <col min="6918" max="6918" width="15.7109375" customWidth="1"/>
    <col min="6919" max="6919" width="9" customWidth="1"/>
    <col min="6920" max="6920" width="12" customWidth="1"/>
    <col min="6921" max="6922" width="12.42578125" customWidth="1"/>
    <col min="6923" max="6923" width="9.5703125" customWidth="1"/>
    <col min="6924" max="6924" width="12.140625" customWidth="1"/>
    <col min="6925" max="6926" width="13.140625" customWidth="1"/>
    <col min="6927" max="6927" width="10.140625" customWidth="1"/>
    <col min="6928" max="6928" width="11.7109375" customWidth="1"/>
    <col min="6929" max="6930" width="11.140625" customWidth="1"/>
    <col min="6931" max="6931" width="9.140625" customWidth="1"/>
    <col min="6932" max="6934" width="11.5703125" customWidth="1"/>
    <col min="6935" max="6935" width="8.85546875" customWidth="1"/>
    <col min="6936" max="6936" width="11.5703125" customWidth="1"/>
    <col min="6937" max="6938" width="11" customWidth="1"/>
    <col min="6939" max="6939" width="9.140625" customWidth="1"/>
    <col min="6940" max="6942" width="11.42578125" customWidth="1"/>
    <col min="6944" max="6946" width="11.42578125" customWidth="1"/>
    <col min="6950" max="6950" width="11.140625" customWidth="1"/>
    <col min="6954" max="6954" width="10.5703125" customWidth="1"/>
    <col min="6956" max="6956" width="11.85546875" customWidth="1"/>
    <col min="6958" max="6958" width="10.42578125" customWidth="1"/>
    <col min="6960" max="6960" width="11.5703125" customWidth="1"/>
    <col min="6962" max="6962" width="11.5703125" customWidth="1"/>
    <col min="6964" max="6964" width="12" customWidth="1"/>
    <col min="6966" max="6966" width="10.5703125" customWidth="1"/>
    <col min="6968" max="6968" width="11.42578125" customWidth="1"/>
    <col min="6969" max="6969" width="10.140625" customWidth="1"/>
    <col min="6970" max="6970" width="11.42578125" customWidth="1"/>
    <col min="6972" max="6972" width="11.85546875" customWidth="1"/>
    <col min="6974" max="6974" width="10.7109375" customWidth="1"/>
    <col min="6976" max="6978" width="12.140625" customWidth="1"/>
    <col min="6979" max="6979" width="9.5703125" customWidth="1"/>
    <col min="6980" max="6980" width="12.42578125" customWidth="1"/>
    <col min="6981" max="6982" width="10.85546875" customWidth="1"/>
    <col min="6983" max="6983" width="8.28515625" customWidth="1"/>
    <col min="6984" max="6984" width="11.42578125" customWidth="1"/>
    <col min="6985" max="6986" width="10.42578125" customWidth="1"/>
    <col min="6988" max="6988" width="11.5703125" customWidth="1"/>
    <col min="6990" max="6990" width="11.42578125" customWidth="1"/>
    <col min="7169" max="7169" width="6.42578125" customWidth="1"/>
    <col min="7170" max="7170" width="40.5703125" bestFit="1" customWidth="1"/>
    <col min="7171" max="7171" width="13.5703125" customWidth="1"/>
    <col min="7172" max="7172" width="14.5703125" customWidth="1"/>
    <col min="7173" max="7173" width="11.42578125" customWidth="1"/>
    <col min="7174" max="7174" width="15.7109375" customWidth="1"/>
    <col min="7175" max="7175" width="9" customWidth="1"/>
    <col min="7176" max="7176" width="12" customWidth="1"/>
    <col min="7177" max="7178" width="12.42578125" customWidth="1"/>
    <col min="7179" max="7179" width="9.5703125" customWidth="1"/>
    <col min="7180" max="7180" width="12.140625" customWidth="1"/>
    <col min="7181" max="7182" width="13.140625" customWidth="1"/>
    <col min="7183" max="7183" width="10.140625" customWidth="1"/>
    <col min="7184" max="7184" width="11.7109375" customWidth="1"/>
    <col min="7185" max="7186" width="11.140625" customWidth="1"/>
    <col min="7187" max="7187" width="9.140625" customWidth="1"/>
    <col min="7188" max="7190" width="11.5703125" customWidth="1"/>
    <col min="7191" max="7191" width="8.85546875" customWidth="1"/>
    <col min="7192" max="7192" width="11.5703125" customWidth="1"/>
    <col min="7193" max="7194" width="11" customWidth="1"/>
    <col min="7195" max="7195" width="9.140625" customWidth="1"/>
    <col min="7196" max="7198" width="11.42578125" customWidth="1"/>
    <col min="7200" max="7202" width="11.42578125" customWidth="1"/>
    <col min="7206" max="7206" width="11.140625" customWidth="1"/>
    <col min="7210" max="7210" width="10.5703125" customWidth="1"/>
    <col min="7212" max="7212" width="11.85546875" customWidth="1"/>
    <col min="7214" max="7214" width="10.42578125" customWidth="1"/>
    <col min="7216" max="7216" width="11.5703125" customWidth="1"/>
    <col min="7218" max="7218" width="11.5703125" customWidth="1"/>
    <col min="7220" max="7220" width="12" customWidth="1"/>
    <col min="7222" max="7222" width="10.5703125" customWidth="1"/>
    <col min="7224" max="7224" width="11.42578125" customWidth="1"/>
    <col min="7225" max="7225" width="10.140625" customWidth="1"/>
    <col min="7226" max="7226" width="11.42578125" customWidth="1"/>
    <col min="7228" max="7228" width="11.85546875" customWidth="1"/>
    <col min="7230" max="7230" width="10.7109375" customWidth="1"/>
    <col min="7232" max="7234" width="12.140625" customWidth="1"/>
    <col min="7235" max="7235" width="9.5703125" customWidth="1"/>
    <col min="7236" max="7236" width="12.42578125" customWidth="1"/>
    <col min="7237" max="7238" width="10.85546875" customWidth="1"/>
    <col min="7239" max="7239" width="8.28515625" customWidth="1"/>
    <col min="7240" max="7240" width="11.42578125" customWidth="1"/>
    <col min="7241" max="7242" width="10.42578125" customWidth="1"/>
    <col min="7244" max="7244" width="11.5703125" customWidth="1"/>
    <col min="7246" max="7246" width="11.42578125" customWidth="1"/>
    <col min="7425" max="7425" width="6.42578125" customWidth="1"/>
    <col min="7426" max="7426" width="40.5703125" bestFit="1" customWidth="1"/>
    <col min="7427" max="7427" width="13.5703125" customWidth="1"/>
    <col min="7428" max="7428" width="14.5703125" customWidth="1"/>
    <col min="7429" max="7429" width="11.42578125" customWidth="1"/>
    <col min="7430" max="7430" width="15.7109375" customWidth="1"/>
    <col min="7431" max="7431" width="9" customWidth="1"/>
    <col min="7432" max="7432" width="12" customWidth="1"/>
    <col min="7433" max="7434" width="12.42578125" customWidth="1"/>
    <col min="7435" max="7435" width="9.5703125" customWidth="1"/>
    <col min="7436" max="7436" width="12.140625" customWidth="1"/>
    <col min="7437" max="7438" width="13.140625" customWidth="1"/>
    <col min="7439" max="7439" width="10.140625" customWidth="1"/>
    <col min="7440" max="7440" width="11.7109375" customWidth="1"/>
    <col min="7441" max="7442" width="11.140625" customWidth="1"/>
    <col min="7443" max="7443" width="9.140625" customWidth="1"/>
    <col min="7444" max="7446" width="11.5703125" customWidth="1"/>
    <col min="7447" max="7447" width="8.85546875" customWidth="1"/>
    <col min="7448" max="7448" width="11.5703125" customWidth="1"/>
    <col min="7449" max="7450" width="11" customWidth="1"/>
    <col min="7451" max="7451" width="9.140625" customWidth="1"/>
    <col min="7452" max="7454" width="11.42578125" customWidth="1"/>
    <col min="7456" max="7458" width="11.42578125" customWidth="1"/>
    <col min="7462" max="7462" width="11.140625" customWidth="1"/>
    <col min="7466" max="7466" width="10.5703125" customWidth="1"/>
    <col min="7468" max="7468" width="11.85546875" customWidth="1"/>
    <col min="7470" max="7470" width="10.42578125" customWidth="1"/>
    <col min="7472" max="7472" width="11.5703125" customWidth="1"/>
    <col min="7474" max="7474" width="11.5703125" customWidth="1"/>
    <col min="7476" max="7476" width="12" customWidth="1"/>
    <col min="7478" max="7478" width="10.5703125" customWidth="1"/>
    <col min="7480" max="7480" width="11.42578125" customWidth="1"/>
    <col min="7481" max="7481" width="10.140625" customWidth="1"/>
    <col min="7482" max="7482" width="11.42578125" customWidth="1"/>
    <col min="7484" max="7484" width="11.85546875" customWidth="1"/>
    <col min="7486" max="7486" width="10.7109375" customWidth="1"/>
    <col min="7488" max="7490" width="12.140625" customWidth="1"/>
    <col min="7491" max="7491" width="9.5703125" customWidth="1"/>
    <col min="7492" max="7492" width="12.42578125" customWidth="1"/>
    <col min="7493" max="7494" width="10.85546875" customWidth="1"/>
    <col min="7495" max="7495" width="8.28515625" customWidth="1"/>
    <col min="7496" max="7496" width="11.42578125" customWidth="1"/>
    <col min="7497" max="7498" width="10.42578125" customWidth="1"/>
    <col min="7500" max="7500" width="11.5703125" customWidth="1"/>
    <col min="7502" max="7502" width="11.42578125" customWidth="1"/>
    <col min="7681" max="7681" width="6.42578125" customWidth="1"/>
    <col min="7682" max="7682" width="40.5703125" bestFit="1" customWidth="1"/>
    <col min="7683" max="7683" width="13.5703125" customWidth="1"/>
    <col min="7684" max="7684" width="14.5703125" customWidth="1"/>
    <col min="7685" max="7685" width="11.42578125" customWidth="1"/>
    <col min="7686" max="7686" width="15.7109375" customWidth="1"/>
    <col min="7687" max="7687" width="9" customWidth="1"/>
    <col min="7688" max="7688" width="12" customWidth="1"/>
    <col min="7689" max="7690" width="12.42578125" customWidth="1"/>
    <col min="7691" max="7691" width="9.5703125" customWidth="1"/>
    <col min="7692" max="7692" width="12.140625" customWidth="1"/>
    <col min="7693" max="7694" width="13.140625" customWidth="1"/>
    <col min="7695" max="7695" width="10.140625" customWidth="1"/>
    <col min="7696" max="7696" width="11.7109375" customWidth="1"/>
    <col min="7697" max="7698" width="11.140625" customWidth="1"/>
    <col min="7699" max="7699" width="9.140625" customWidth="1"/>
    <col min="7700" max="7702" width="11.5703125" customWidth="1"/>
    <col min="7703" max="7703" width="8.85546875" customWidth="1"/>
    <col min="7704" max="7704" width="11.5703125" customWidth="1"/>
    <col min="7705" max="7706" width="11" customWidth="1"/>
    <col min="7707" max="7707" width="9.140625" customWidth="1"/>
    <col min="7708" max="7710" width="11.42578125" customWidth="1"/>
    <col min="7712" max="7714" width="11.42578125" customWidth="1"/>
    <col min="7718" max="7718" width="11.140625" customWidth="1"/>
    <col min="7722" max="7722" width="10.5703125" customWidth="1"/>
    <col min="7724" max="7724" width="11.85546875" customWidth="1"/>
    <col min="7726" max="7726" width="10.42578125" customWidth="1"/>
    <col min="7728" max="7728" width="11.5703125" customWidth="1"/>
    <col min="7730" max="7730" width="11.5703125" customWidth="1"/>
    <col min="7732" max="7732" width="12" customWidth="1"/>
    <col min="7734" max="7734" width="10.5703125" customWidth="1"/>
    <col min="7736" max="7736" width="11.42578125" customWidth="1"/>
    <col min="7737" max="7737" width="10.140625" customWidth="1"/>
    <col min="7738" max="7738" width="11.42578125" customWidth="1"/>
    <col min="7740" max="7740" width="11.85546875" customWidth="1"/>
    <col min="7742" max="7742" width="10.7109375" customWidth="1"/>
    <col min="7744" max="7746" width="12.140625" customWidth="1"/>
    <col min="7747" max="7747" width="9.5703125" customWidth="1"/>
    <col min="7748" max="7748" width="12.42578125" customWidth="1"/>
    <col min="7749" max="7750" width="10.85546875" customWidth="1"/>
    <col min="7751" max="7751" width="8.28515625" customWidth="1"/>
    <col min="7752" max="7752" width="11.42578125" customWidth="1"/>
    <col min="7753" max="7754" width="10.42578125" customWidth="1"/>
    <col min="7756" max="7756" width="11.5703125" customWidth="1"/>
    <col min="7758" max="7758" width="11.42578125" customWidth="1"/>
    <col min="7937" max="7937" width="6.42578125" customWidth="1"/>
    <col min="7938" max="7938" width="40.5703125" bestFit="1" customWidth="1"/>
    <col min="7939" max="7939" width="13.5703125" customWidth="1"/>
    <col min="7940" max="7940" width="14.5703125" customWidth="1"/>
    <col min="7941" max="7941" width="11.42578125" customWidth="1"/>
    <col min="7942" max="7942" width="15.7109375" customWidth="1"/>
    <col min="7943" max="7943" width="9" customWidth="1"/>
    <col min="7944" max="7944" width="12" customWidth="1"/>
    <col min="7945" max="7946" width="12.42578125" customWidth="1"/>
    <col min="7947" max="7947" width="9.5703125" customWidth="1"/>
    <col min="7948" max="7948" width="12.140625" customWidth="1"/>
    <col min="7949" max="7950" width="13.140625" customWidth="1"/>
    <col min="7951" max="7951" width="10.140625" customWidth="1"/>
    <col min="7952" max="7952" width="11.7109375" customWidth="1"/>
    <col min="7953" max="7954" width="11.140625" customWidth="1"/>
    <col min="7955" max="7955" width="9.140625" customWidth="1"/>
    <col min="7956" max="7958" width="11.5703125" customWidth="1"/>
    <col min="7959" max="7959" width="8.85546875" customWidth="1"/>
    <col min="7960" max="7960" width="11.5703125" customWidth="1"/>
    <col min="7961" max="7962" width="11" customWidth="1"/>
    <col min="7963" max="7963" width="9.140625" customWidth="1"/>
    <col min="7964" max="7966" width="11.42578125" customWidth="1"/>
    <col min="7968" max="7970" width="11.42578125" customWidth="1"/>
    <col min="7974" max="7974" width="11.140625" customWidth="1"/>
    <col min="7978" max="7978" width="10.5703125" customWidth="1"/>
    <col min="7980" max="7980" width="11.85546875" customWidth="1"/>
    <col min="7982" max="7982" width="10.42578125" customWidth="1"/>
    <col min="7984" max="7984" width="11.5703125" customWidth="1"/>
    <col min="7986" max="7986" width="11.5703125" customWidth="1"/>
    <col min="7988" max="7988" width="12" customWidth="1"/>
    <col min="7990" max="7990" width="10.5703125" customWidth="1"/>
    <col min="7992" max="7992" width="11.42578125" customWidth="1"/>
    <col min="7993" max="7993" width="10.140625" customWidth="1"/>
    <col min="7994" max="7994" width="11.42578125" customWidth="1"/>
    <col min="7996" max="7996" width="11.85546875" customWidth="1"/>
    <col min="7998" max="7998" width="10.7109375" customWidth="1"/>
    <col min="8000" max="8002" width="12.140625" customWidth="1"/>
    <col min="8003" max="8003" width="9.5703125" customWidth="1"/>
    <col min="8004" max="8004" width="12.42578125" customWidth="1"/>
    <col min="8005" max="8006" width="10.85546875" customWidth="1"/>
    <col min="8007" max="8007" width="8.28515625" customWidth="1"/>
    <col min="8008" max="8008" width="11.42578125" customWidth="1"/>
    <col min="8009" max="8010" width="10.42578125" customWidth="1"/>
    <col min="8012" max="8012" width="11.5703125" customWidth="1"/>
    <col min="8014" max="8014" width="11.42578125" customWidth="1"/>
    <col min="8193" max="8193" width="6.42578125" customWidth="1"/>
    <col min="8194" max="8194" width="40.5703125" bestFit="1" customWidth="1"/>
    <col min="8195" max="8195" width="13.5703125" customWidth="1"/>
    <col min="8196" max="8196" width="14.5703125" customWidth="1"/>
    <col min="8197" max="8197" width="11.42578125" customWidth="1"/>
    <col min="8198" max="8198" width="15.7109375" customWidth="1"/>
    <col min="8199" max="8199" width="9" customWidth="1"/>
    <col min="8200" max="8200" width="12" customWidth="1"/>
    <col min="8201" max="8202" width="12.42578125" customWidth="1"/>
    <col min="8203" max="8203" width="9.5703125" customWidth="1"/>
    <col min="8204" max="8204" width="12.140625" customWidth="1"/>
    <col min="8205" max="8206" width="13.140625" customWidth="1"/>
    <col min="8207" max="8207" width="10.140625" customWidth="1"/>
    <col min="8208" max="8208" width="11.7109375" customWidth="1"/>
    <col min="8209" max="8210" width="11.140625" customWidth="1"/>
    <col min="8211" max="8211" width="9.140625" customWidth="1"/>
    <col min="8212" max="8214" width="11.5703125" customWidth="1"/>
    <col min="8215" max="8215" width="8.85546875" customWidth="1"/>
    <col min="8216" max="8216" width="11.5703125" customWidth="1"/>
    <col min="8217" max="8218" width="11" customWidth="1"/>
    <col min="8219" max="8219" width="9.140625" customWidth="1"/>
    <col min="8220" max="8222" width="11.42578125" customWidth="1"/>
    <col min="8224" max="8226" width="11.42578125" customWidth="1"/>
    <col min="8230" max="8230" width="11.140625" customWidth="1"/>
    <col min="8234" max="8234" width="10.5703125" customWidth="1"/>
    <col min="8236" max="8236" width="11.85546875" customWidth="1"/>
    <col min="8238" max="8238" width="10.42578125" customWidth="1"/>
    <col min="8240" max="8240" width="11.5703125" customWidth="1"/>
    <col min="8242" max="8242" width="11.5703125" customWidth="1"/>
    <col min="8244" max="8244" width="12" customWidth="1"/>
    <col min="8246" max="8246" width="10.5703125" customWidth="1"/>
    <col min="8248" max="8248" width="11.42578125" customWidth="1"/>
    <col min="8249" max="8249" width="10.140625" customWidth="1"/>
    <col min="8250" max="8250" width="11.42578125" customWidth="1"/>
    <col min="8252" max="8252" width="11.85546875" customWidth="1"/>
    <col min="8254" max="8254" width="10.7109375" customWidth="1"/>
    <col min="8256" max="8258" width="12.140625" customWidth="1"/>
    <col min="8259" max="8259" width="9.5703125" customWidth="1"/>
    <col min="8260" max="8260" width="12.42578125" customWidth="1"/>
    <col min="8261" max="8262" width="10.85546875" customWidth="1"/>
    <col min="8263" max="8263" width="8.28515625" customWidth="1"/>
    <col min="8264" max="8264" width="11.42578125" customWidth="1"/>
    <col min="8265" max="8266" width="10.42578125" customWidth="1"/>
    <col min="8268" max="8268" width="11.5703125" customWidth="1"/>
    <col min="8270" max="8270" width="11.42578125" customWidth="1"/>
    <col min="8449" max="8449" width="6.42578125" customWidth="1"/>
    <col min="8450" max="8450" width="40.5703125" bestFit="1" customWidth="1"/>
    <col min="8451" max="8451" width="13.5703125" customWidth="1"/>
    <col min="8452" max="8452" width="14.5703125" customWidth="1"/>
    <col min="8453" max="8453" width="11.42578125" customWidth="1"/>
    <col min="8454" max="8454" width="15.7109375" customWidth="1"/>
    <col min="8455" max="8455" width="9" customWidth="1"/>
    <col min="8456" max="8456" width="12" customWidth="1"/>
    <col min="8457" max="8458" width="12.42578125" customWidth="1"/>
    <col min="8459" max="8459" width="9.5703125" customWidth="1"/>
    <col min="8460" max="8460" width="12.140625" customWidth="1"/>
    <col min="8461" max="8462" width="13.140625" customWidth="1"/>
    <col min="8463" max="8463" width="10.140625" customWidth="1"/>
    <col min="8464" max="8464" width="11.7109375" customWidth="1"/>
    <col min="8465" max="8466" width="11.140625" customWidth="1"/>
    <col min="8467" max="8467" width="9.140625" customWidth="1"/>
    <col min="8468" max="8470" width="11.5703125" customWidth="1"/>
    <col min="8471" max="8471" width="8.85546875" customWidth="1"/>
    <col min="8472" max="8472" width="11.5703125" customWidth="1"/>
    <col min="8473" max="8474" width="11" customWidth="1"/>
    <col min="8475" max="8475" width="9.140625" customWidth="1"/>
    <col min="8476" max="8478" width="11.42578125" customWidth="1"/>
    <col min="8480" max="8482" width="11.42578125" customWidth="1"/>
    <col min="8486" max="8486" width="11.140625" customWidth="1"/>
    <col min="8490" max="8490" width="10.5703125" customWidth="1"/>
    <col min="8492" max="8492" width="11.85546875" customWidth="1"/>
    <col min="8494" max="8494" width="10.42578125" customWidth="1"/>
    <col min="8496" max="8496" width="11.5703125" customWidth="1"/>
    <col min="8498" max="8498" width="11.5703125" customWidth="1"/>
    <col min="8500" max="8500" width="12" customWidth="1"/>
    <col min="8502" max="8502" width="10.5703125" customWidth="1"/>
    <col min="8504" max="8504" width="11.42578125" customWidth="1"/>
    <col min="8505" max="8505" width="10.140625" customWidth="1"/>
    <col min="8506" max="8506" width="11.42578125" customWidth="1"/>
    <col min="8508" max="8508" width="11.85546875" customWidth="1"/>
    <col min="8510" max="8510" width="10.7109375" customWidth="1"/>
    <col min="8512" max="8514" width="12.140625" customWidth="1"/>
    <col min="8515" max="8515" width="9.5703125" customWidth="1"/>
    <col min="8516" max="8516" width="12.42578125" customWidth="1"/>
    <col min="8517" max="8518" width="10.85546875" customWidth="1"/>
    <col min="8519" max="8519" width="8.28515625" customWidth="1"/>
    <col min="8520" max="8520" width="11.42578125" customWidth="1"/>
    <col min="8521" max="8522" width="10.42578125" customWidth="1"/>
    <col min="8524" max="8524" width="11.5703125" customWidth="1"/>
    <col min="8526" max="8526" width="11.42578125" customWidth="1"/>
    <col min="8705" max="8705" width="6.42578125" customWidth="1"/>
    <col min="8706" max="8706" width="40.5703125" bestFit="1" customWidth="1"/>
    <col min="8707" max="8707" width="13.5703125" customWidth="1"/>
    <col min="8708" max="8708" width="14.5703125" customWidth="1"/>
    <col min="8709" max="8709" width="11.42578125" customWidth="1"/>
    <col min="8710" max="8710" width="15.7109375" customWidth="1"/>
    <col min="8711" max="8711" width="9" customWidth="1"/>
    <col min="8712" max="8712" width="12" customWidth="1"/>
    <col min="8713" max="8714" width="12.42578125" customWidth="1"/>
    <col min="8715" max="8715" width="9.5703125" customWidth="1"/>
    <col min="8716" max="8716" width="12.140625" customWidth="1"/>
    <col min="8717" max="8718" width="13.140625" customWidth="1"/>
    <col min="8719" max="8719" width="10.140625" customWidth="1"/>
    <col min="8720" max="8720" width="11.7109375" customWidth="1"/>
    <col min="8721" max="8722" width="11.140625" customWidth="1"/>
    <col min="8723" max="8723" width="9.140625" customWidth="1"/>
    <col min="8724" max="8726" width="11.5703125" customWidth="1"/>
    <col min="8727" max="8727" width="8.85546875" customWidth="1"/>
    <col min="8728" max="8728" width="11.5703125" customWidth="1"/>
    <col min="8729" max="8730" width="11" customWidth="1"/>
    <col min="8731" max="8731" width="9.140625" customWidth="1"/>
    <col min="8732" max="8734" width="11.42578125" customWidth="1"/>
    <col min="8736" max="8738" width="11.42578125" customWidth="1"/>
    <col min="8742" max="8742" width="11.140625" customWidth="1"/>
    <col min="8746" max="8746" width="10.5703125" customWidth="1"/>
    <col min="8748" max="8748" width="11.85546875" customWidth="1"/>
    <col min="8750" max="8750" width="10.42578125" customWidth="1"/>
    <col min="8752" max="8752" width="11.5703125" customWidth="1"/>
    <col min="8754" max="8754" width="11.5703125" customWidth="1"/>
    <col min="8756" max="8756" width="12" customWidth="1"/>
    <col min="8758" max="8758" width="10.5703125" customWidth="1"/>
    <col min="8760" max="8760" width="11.42578125" customWidth="1"/>
    <col min="8761" max="8761" width="10.140625" customWidth="1"/>
    <col min="8762" max="8762" width="11.42578125" customWidth="1"/>
    <col min="8764" max="8764" width="11.85546875" customWidth="1"/>
    <col min="8766" max="8766" width="10.7109375" customWidth="1"/>
    <col min="8768" max="8770" width="12.140625" customWidth="1"/>
    <col min="8771" max="8771" width="9.5703125" customWidth="1"/>
    <col min="8772" max="8772" width="12.42578125" customWidth="1"/>
    <col min="8773" max="8774" width="10.85546875" customWidth="1"/>
    <col min="8775" max="8775" width="8.28515625" customWidth="1"/>
    <col min="8776" max="8776" width="11.42578125" customWidth="1"/>
    <col min="8777" max="8778" width="10.42578125" customWidth="1"/>
    <col min="8780" max="8780" width="11.5703125" customWidth="1"/>
    <col min="8782" max="8782" width="11.42578125" customWidth="1"/>
    <col min="8961" max="8961" width="6.42578125" customWidth="1"/>
    <col min="8962" max="8962" width="40.5703125" bestFit="1" customWidth="1"/>
    <col min="8963" max="8963" width="13.5703125" customWidth="1"/>
    <col min="8964" max="8964" width="14.5703125" customWidth="1"/>
    <col min="8965" max="8965" width="11.42578125" customWidth="1"/>
    <col min="8966" max="8966" width="15.7109375" customWidth="1"/>
    <col min="8967" max="8967" width="9" customWidth="1"/>
    <col min="8968" max="8968" width="12" customWidth="1"/>
    <col min="8969" max="8970" width="12.42578125" customWidth="1"/>
    <col min="8971" max="8971" width="9.5703125" customWidth="1"/>
    <col min="8972" max="8972" width="12.140625" customWidth="1"/>
    <col min="8973" max="8974" width="13.140625" customWidth="1"/>
    <col min="8975" max="8975" width="10.140625" customWidth="1"/>
    <col min="8976" max="8976" width="11.7109375" customWidth="1"/>
    <col min="8977" max="8978" width="11.140625" customWidth="1"/>
    <col min="8979" max="8979" width="9.140625" customWidth="1"/>
    <col min="8980" max="8982" width="11.5703125" customWidth="1"/>
    <col min="8983" max="8983" width="8.85546875" customWidth="1"/>
    <col min="8984" max="8984" width="11.5703125" customWidth="1"/>
    <col min="8985" max="8986" width="11" customWidth="1"/>
    <col min="8987" max="8987" width="9.140625" customWidth="1"/>
    <col min="8988" max="8990" width="11.42578125" customWidth="1"/>
    <col min="8992" max="8994" width="11.42578125" customWidth="1"/>
    <col min="8998" max="8998" width="11.140625" customWidth="1"/>
    <col min="9002" max="9002" width="10.5703125" customWidth="1"/>
    <col min="9004" max="9004" width="11.85546875" customWidth="1"/>
    <col min="9006" max="9006" width="10.42578125" customWidth="1"/>
    <col min="9008" max="9008" width="11.5703125" customWidth="1"/>
    <col min="9010" max="9010" width="11.5703125" customWidth="1"/>
    <col min="9012" max="9012" width="12" customWidth="1"/>
    <col min="9014" max="9014" width="10.5703125" customWidth="1"/>
    <col min="9016" max="9016" width="11.42578125" customWidth="1"/>
    <col min="9017" max="9017" width="10.140625" customWidth="1"/>
    <col min="9018" max="9018" width="11.42578125" customWidth="1"/>
    <col min="9020" max="9020" width="11.85546875" customWidth="1"/>
    <col min="9022" max="9022" width="10.7109375" customWidth="1"/>
    <col min="9024" max="9026" width="12.140625" customWidth="1"/>
    <col min="9027" max="9027" width="9.5703125" customWidth="1"/>
    <col min="9028" max="9028" width="12.42578125" customWidth="1"/>
    <col min="9029" max="9030" width="10.85546875" customWidth="1"/>
    <col min="9031" max="9031" width="8.28515625" customWidth="1"/>
    <col min="9032" max="9032" width="11.42578125" customWidth="1"/>
    <col min="9033" max="9034" width="10.42578125" customWidth="1"/>
    <col min="9036" max="9036" width="11.5703125" customWidth="1"/>
    <col min="9038" max="9038" width="11.42578125" customWidth="1"/>
    <col min="9217" max="9217" width="6.42578125" customWidth="1"/>
    <col min="9218" max="9218" width="40.5703125" bestFit="1" customWidth="1"/>
    <col min="9219" max="9219" width="13.5703125" customWidth="1"/>
    <col min="9220" max="9220" width="14.5703125" customWidth="1"/>
    <col min="9221" max="9221" width="11.42578125" customWidth="1"/>
    <col min="9222" max="9222" width="15.7109375" customWidth="1"/>
    <col min="9223" max="9223" width="9" customWidth="1"/>
    <col min="9224" max="9224" width="12" customWidth="1"/>
    <col min="9225" max="9226" width="12.42578125" customWidth="1"/>
    <col min="9227" max="9227" width="9.5703125" customWidth="1"/>
    <col min="9228" max="9228" width="12.140625" customWidth="1"/>
    <col min="9229" max="9230" width="13.140625" customWidth="1"/>
    <col min="9231" max="9231" width="10.140625" customWidth="1"/>
    <col min="9232" max="9232" width="11.7109375" customWidth="1"/>
    <col min="9233" max="9234" width="11.140625" customWidth="1"/>
    <col min="9235" max="9235" width="9.140625" customWidth="1"/>
    <col min="9236" max="9238" width="11.5703125" customWidth="1"/>
    <col min="9239" max="9239" width="8.85546875" customWidth="1"/>
    <col min="9240" max="9240" width="11.5703125" customWidth="1"/>
    <col min="9241" max="9242" width="11" customWidth="1"/>
    <col min="9243" max="9243" width="9.140625" customWidth="1"/>
    <col min="9244" max="9246" width="11.42578125" customWidth="1"/>
    <col min="9248" max="9250" width="11.42578125" customWidth="1"/>
    <col min="9254" max="9254" width="11.140625" customWidth="1"/>
    <col min="9258" max="9258" width="10.5703125" customWidth="1"/>
    <col min="9260" max="9260" width="11.85546875" customWidth="1"/>
    <col min="9262" max="9262" width="10.42578125" customWidth="1"/>
    <col min="9264" max="9264" width="11.5703125" customWidth="1"/>
    <col min="9266" max="9266" width="11.5703125" customWidth="1"/>
    <col min="9268" max="9268" width="12" customWidth="1"/>
    <col min="9270" max="9270" width="10.5703125" customWidth="1"/>
    <col min="9272" max="9272" width="11.42578125" customWidth="1"/>
    <col min="9273" max="9273" width="10.140625" customWidth="1"/>
    <col min="9274" max="9274" width="11.42578125" customWidth="1"/>
    <col min="9276" max="9276" width="11.85546875" customWidth="1"/>
    <col min="9278" max="9278" width="10.7109375" customWidth="1"/>
    <col min="9280" max="9282" width="12.140625" customWidth="1"/>
    <col min="9283" max="9283" width="9.5703125" customWidth="1"/>
    <col min="9284" max="9284" width="12.42578125" customWidth="1"/>
    <col min="9285" max="9286" width="10.85546875" customWidth="1"/>
    <col min="9287" max="9287" width="8.28515625" customWidth="1"/>
    <col min="9288" max="9288" width="11.42578125" customWidth="1"/>
    <col min="9289" max="9290" width="10.42578125" customWidth="1"/>
    <col min="9292" max="9292" width="11.5703125" customWidth="1"/>
    <col min="9294" max="9294" width="11.42578125" customWidth="1"/>
    <col min="9473" max="9473" width="6.42578125" customWidth="1"/>
    <col min="9474" max="9474" width="40.5703125" bestFit="1" customWidth="1"/>
    <col min="9475" max="9475" width="13.5703125" customWidth="1"/>
    <col min="9476" max="9476" width="14.5703125" customWidth="1"/>
    <col min="9477" max="9477" width="11.42578125" customWidth="1"/>
    <col min="9478" max="9478" width="15.7109375" customWidth="1"/>
    <col min="9479" max="9479" width="9" customWidth="1"/>
    <col min="9480" max="9480" width="12" customWidth="1"/>
    <col min="9481" max="9482" width="12.42578125" customWidth="1"/>
    <col min="9483" max="9483" width="9.5703125" customWidth="1"/>
    <col min="9484" max="9484" width="12.140625" customWidth="1"/>
    <col min="9485" max="9486" width="13.140625" customWidth="1"/>
    <col min="9487" max="9487" width="10.140625" customWidth="1"/>
    <col min="9488" max="9488" width="11.7109375" customWidth="1"/>
    <col min="9489" max="9490" width="11.140625" customWidth="1"/>
    <col min="9491" max="9491" width="9.140625" customWidth="1"/>
    <col min="9492" max="9494" width="11.5703125" customWidth="1"/>
    <col min="9495" max="9495" width="8.85546875" customWidth="1"/>
    <col min="9496" max="9496" width="11.5703125" customWidth="1"/>
    <col min="9497" max="9498" width="11" customWidth="1"/>
    <col min="9499" max="9499" width="9.140625" customWidth="1"/>
    <col min="9500" max="9502" width="11.42578125" customWidth="1"/>
    <col min="9504" max="9506" width="11.42578125" customWidth="1"/>
    <col min="9510" max="9510" width="11.140625" customWidth="1"/>
    <col min="9514" max="9514" width="10.5703125" customWidth="1"/>
    <col min="9516" max="9516" width="11.85546875" customWidth="1"/>
    <col min="9518" max="9518" width="10.42578125" customWidth="1"/>
    <col min="9520" max="9520" width="11.5703125" customWidth="1"/>
    <col min="9522" max="9522" width="11.5703125" customWidth="1"/>
    <col min="9524" max="9524" width="12" customWidth="1"/>
    <col min="9526" max="9526" width="10.5703125" customWidth="1"/>
    <col min="9528" max="9528" width="11.42578125" customWidth="1"/>
    <col min="9529" max="9529" width="10.140625" customWidth="1"/>
    <col min="9530" max="9530" width="11.42578125" customWidth="1"/>
    <col min="9532" max="9532" width="11.85546875" customWidth="1"/>
    <col min="9534" max="9534" width="10.7109375" customWidth="1"/>
    <col min="9536" max="9538" width="12.140625" customWidth="1"/>
    <col min="9539" max="9539" width="9.5703125" customWidth="1"/>
    <col min="9540" max="9540" width="12.42578125" customWidth="1"/>
    <col min="9541" max="9542" width="10.85546875" customWidth="1"/>
    <col min="9543" max="9543" width="8.28515625" customWidth="1"/>
    <col min="9544" max="9544" width="11.42578125" customWidth="1"/>
    <col min="9545" max="9546" width="10.42578125" customWidth="1"/>
    <col min="9548" max="9548" width="11.5703125" customWidth="1"/>
    <col min="9550" max="9550" width="11.42578125" customWidth="1"/>
    <col min="9729" max="9729" width="6.42578125" customWidth="1"/>
    <col min="9730" max="9730" width="40.5703125" bestFit="1" customWidth="1"/>
    <col min="9731" max="9731" width="13.5703125" customWidth="1"/>
    <col min="9732" max="9732" width="14.5703125" customWidth="1"/>
    <col min="9733" max="9733" width="11.42578125" customWidth="1"/>
    <col min="9734" max="9734" width="15.7109375" customWidth="1"/>
    <col min="9735" max="9735" width="9" customWidth="1"/>
    <col min="9736" max="9736" width="12" customWidth="1"/>
    <col min="9737" max="9738" width="12.42578125" customWidth="1"/>
    <col min="9739" max="9739" width="9.5703125" customWidth="1"/>
    <col min="9740" max="9740" width="12.140625" customWidth="1"/>
    <col min="9741" max="9742" width="13.140625" customWidth="1"/>
    <col min="9743" max="9743" width="10.140625" customWidth="1"/>
    <col min="9744" max="9744" width="11.7109375" customWidth="1"/>
    <col min="9745" max="9746" width="11.140625" customWidth="1"/>
    <col min="9747" max="9747" width="9.140625" customWidth="1"/>
    <col min="9748" max="9750" width="11.5703125" customWidth="1"/>
    <col min="9751" max="9751" width="8.85546875" customWidth="1"/>
    <col min="9752" max="9752" width="11.5703125" customWidth="1"/>
    <col min="9753" max="9754" width="11" customWidth="1"/>
    <col min="9755" max="9755" width="9.140625" customWidth="1"/>
    <col min="9756" max="9758" width="11.42578125" customWidth="1"/>
    <col min="9760" max="9762" width="11.42578125" customWidth="1"/>
    <col min="9766" max="9766" width="11.140625" customWidth="1"/>
    <col min="9770" max="9770" width="10.5703125" customWidth="1"/>
    <col min="9772" max="9772" width="11.85546875" customWidth="1"/>
    <col min="9774" max="9774" width="10.42578125" customWidth="1"/>
    <col min="9776" max="9776" width="11.5703125" customWidth="1"/>
    <col min="9778" max="9778" width="11.5703125" customWidth="1"/>
    <col min="9780" max="9780" width="12" customWidth="1"/>
    <col min="9782" max="9782" width="10.5703125" customWidth="1"/>
    <col min="9784" max="9784" width="11.42578125" customWidth="1"/>
    <col min="9785" max="9785" width="10.140625" customWidth="1"/>
    <col min="9786" max="9786" width="11.42578125" customWidth="1"/>
    <col min="9788" max="9788" width="11.85546875" customWidth="1"/>
    <col min="9790" max="9790" width="10.7109375" customWidth="1"/>
    <col min="9792" max="9794" width="12.140625" customWidth="1"/>
    <col min="9795" max="9795" width="9.5703125" customWidth="1"/>
    <col min="9796" max="9796" width="12.42578125" customWidth="1"/>
    <col min="9797" max="9798" width="10.85546875" customWidth="1"/>
    <col min="9799" max="9799" width="8.28515625" customWidth="1"/>
    <col min="9800" max="9800" width="11.42578125" customWidth="1"/>
    <col min="9801" max="9802" width="10.42578125" customWidth="1"/>
    <col min="9804" max="9804" width="11.5703125" customWidth="1"/>
    <col min="9806" max="9806" width="11.42578125" customWidth="1"/>
    <col min="9985" max="9985" width="6.42578125" customWidth="1"/>
    <col min="9986" max="9986" width="40.5703125" bestFit="1" customWidth="1"/>
    <col min="9987" max="9987" width="13.5703125" customWidth="1"/>
    <col min="9988" max="9988" width="14.5703125" customWidth="1"/>
    <col min="9989" max="9989" width="11.42578125" customWidth="1"/>
    <col min="9990" max="9990" width="15.7109375" customWidth="1"/>
    <col min="9991" max="9991" width="9" customWidth="1"/>
    <col min="9992" max="9992" width="12" customWidth="1"/>
    <col min="9993" max="9994" width="12.42578125" customWidth="1"/>
    <col min="9995" max="9995" width="9.5703125" customWidth="1"/>
    <col min="9996" max="9996" width="12.140625" customWidth="1"/>
    <col min="9997" max="9998" width="13.140625" customWidth="1"/>
    <col min="9999" max="9999" width="10.140625" customWidth="1"/>
    <col min="10000" max="10000" width="11.7109375" customWidth="1"/>
    <col min="10001" max="10002" width="11.140625" customWidth="1"/>
    <col min="10003" max="10003" width="9.140625" customWidth="1"/>
    <col min="10004" max="10006" width="11.5703125" customWidth="1"/>
    <col min="10007" max="10007" width="8.85546875" customWidth="1"/>
    <col min="10008" max="10008" width="11.5703125" customWidth="1"/>
    <col min="10009" max="10010" width="11" customWidth="1"/>
    <col min="10011" max="10011" width="9.140625" customWidth="1"/>
    <col min="10012" max="10014" width="11.42578125" customWidth="1"/>
    <col min="10016" max="10018" width="11.42578125" customWidth="1"/>
    <col min="10022" max="10022" width="11.140625" customWidth="1"/>
    <col min="10026" max="10026" width="10.5703125" customWidth="1"/>
    <col min="10028" max="10028" width="11.85546875" customWidth="1"/>
    <col min="10030" max="10030" width="10.42578125" customWidth="1"/>
    <col min="10032" max="10032" width="11.5703125" customWidth="1"/>
    <col min="10034" max="10034" width="11.5703125" customWidth="1"/>
    <col min="10036" max="10036" width="12" customWidth="1"/>
    <col min="10038" max="10038" width="10.5703125" customWidth="1"/>
    <col min="10040" max="10040" width="11.42578125" customWidth="1"/>
    <col min="10041" max="10041" width="10.140625" customWidth="1"/>
    <col min="10042" max="10042" width="11.42578125" customWidth="1"/>
    <col min="10044" max="10044" width="11.85546875" customWidth="1"/>
    <col min="10046" max="10046" width="10.7109375" customWidth="1"/>
    <col min="10048" max="10050" width="12.140625" customWidth="1"/>
    <col min="10051" max="10051" width="9.5703125" customWidth="1"/>
    <col min="10052" max="10052" width="12.42578125" customWidth="1"/>
    <col min="10053" max="10054" width="10.85546875" customWidth="1"/>
    <col min="10055" max="10055" width="8.28515625" customWidth="1"/>
    <col min="10056" max="10056" width="11.42578125" customWidth="1"/>
    <col min="10057" max="10058" width="10.42578125" customWidth="1"/>
    <col min="10060" max="10060" width="11.5703125" customWidth="1"/>
    <col min="10062" max="10062" width="11.42578125" customWidth="1"/>
    <col min="10241" max="10241" width="6.42578125" customWidth="1"/>
    <col min="10242" max="10242" width="40.5703125" bestFit="1" customWidth="1"/>
    <col min="10243" max="10243" width="13.5703125" customWidth="1"/>
    <col min="10244" max="10244" width="14.5703125" customWidth="1"/>
    <col min="10245" max="10245" width="11.42578125" customWidth="1"/>
    <col min="10246" max="10246" width="15.7109375" customWidth="1"/>
    <col min="10247" max="10247" width="9" customWidth="1"/>
    <col min="10248" max="10248" width="12" customWidth="1"/>
    <col min="10249" max="10250" width="12.42578125" customWidth="1"/>
    <col min="10251" max="10251" width="9.5703125" customWidth="1"/>
    <col min="10252" max="10252" width="12.140625" customWidth="1"/>
    <col min="10253" max="10254" width="13.140625" customWidth="1"/>
    <col min="10255" max="10255" width="10.140625" customWidth="1"/>
    <col min="10256" max="10256" width="11.7109375" customWidth="1"/>
    <col min="10257" max="10258" width="11.140625" customWidth="1"/>
    <col min="10259" max="10259" width="9.140625" customWidth="1"/>
    <col min="10260" max="10262" width="11.5703125" customWidth="1"/>
    <col min="10263" max="10263" width="8.85546875" customWidth="1"/>
    <col min="10264" max="10264" width="11.5703125" customWidth="1"/>
    <col min="10265" max="10266" width="11" customWidth="1"/>
    <col min="10267" max="10267" width="9.140625" customWidth="1"/>
    <col min="10268" max="10270" width="11.42578125" customWidth="1"/>
    <col min="10272" max="10274" width="11.42578125" customWidth="1"/>
    <col min="10278" max="10278" width="11.140625" customWidth="1"/>
    <col min="10282" max="10282" width="10.5703125" customWidth="1"/>
    <col min="10284" max="10284" width="11.85546875" customWidth="1"/>
    <col min="10286" max="10286" width="10.42578125" customWidth="1"/>
    <col min="10288" max="10288" width="11.5703125" customWidth="1"/>
    <col min="10290" max="10290" width="11.5703125" customWidth="1"/>
    <col min="10292" max="10292" width="12" customWidth="1"/>
    <col min="10294" max="10294" width="10.5703125" customWidth="1"/>
    <col min="10296" max="10296" width="11.42578125" customWidth="1"/>
    <col min="10297" max="10297" width="10.140625" customWidth="1"/>
    <col min="10298" max="10298" width="11.42578125" customWidth="1"/>
    <col min="10300" max="10300" width="11.85546875" customWidth="1"/>
    <col min="10302" max="10302" width="10.7109375" customWidth="1"/>
    <col min="10304" max="10306" width="12.140625" customWidth="1"/>
    <col min="10307" max="10307" width="9.5703125" customWidth="1"/>
    <col min="10308" max="10308" width="12.42578125" customWidth="1"/>
    <col min="10309" max="10310" width="10.85546875" customWidth="1"/>
    <col min="10311" max="10311" width="8.28515625" customWidth="1"/>
    <col min="10312" max="10312" width="11.42578125" customWidth="1"/>
    <col min="10313" max="10314" width="10.42578125" customWidth="1"/>
    <col min="10316" max="10316" width="11.5703125" customWidth="1"/>
    <col min="10318" max="10318" width="11.42578125" customWidth="1"/>
    <col min="10497" max="10497" width="6.42578125" customWidth="1"/>
    <col min="10498" max="10498" width="40.5703125" bestFit="1" customWidth="1"/>
    <col min="10499" max="10499" width="13.5703125" customWidth="1"/>
    <col min="10500" max="10500" width="14.5703125" customWidth="1"/>
    <col min="10501" max="10501" width="11.42578125" customWidth="1"/>
    <col min="10502" max="10502" width="15.7109375" customWidth="1"/>
    <col min="10503" max="10503" width="9" customWidth="1"/>
    <col min="10504" max="10504" width="12" customWidth="1"/>
    <col min="10505" max="10506" width="12.42578125" customWidth="1"/>
    <col min="10507" max="10507" width="9.5703125" customWidth="1"/>
    <col min="10508" max="10508" width="12.140625" customWidth="1"/>
    <col min="10509" max="10510" width="13.140625" customWidth="1"/>
    <col min="10511" max="10511" width="10.140625" customWidth="1"/>
    <col min="10512" max="10512" width="11.7109375" customWidth="1"/>
    <col min="10513" max="10514" width="11.140625" customWidth="1"/>
    <col min="10515" max="10515" width="9.140625" customWidth="1"/>
    <col min="10516" max="10518" width="11.5703125" customWidth="1"/>
    <col min="10519" max="10519" width="8.85546875" customWidth="1"/>
    <col min="10520" max="10520" width="11.5703125" customWidth="1"/>
    <col min="10521" max="10522" width="11" customWidth="1"/>
    <col min="10523" max="10523" width="9.140625" customWidth="1"/>
    <col min="10524" max="10526" width="11.42578125" customWidth="1"/>
    <col min="10528" max="10530" width="11.42578125" customWidth="1"/>
    <col min="10534" max="10534" width="11.140625" customWidth="1"/>
    <col min="10538" max="10538" width="10.5703125" customWidth="1"/>
    <col min="10540" max="10540" width="11.85546875" customWidth="1"/>
    <col min="10542" max="10542" width="10.42578125" customWidth="1"/>
    <col min="10544" max="10544" width="11.5703125" customWidth="1"/>
    <col min="10546" max="10546" width="11.5703125" customWidth="1"/>
    <col min="10548" max="10548" width="12" customWidth="1"/>
    <col min="10550" max="10550" width="10.5703125" customWidth="1"/>
    <col min="10552" max="10552" width="11.42578125" customWidth="1"/>
    <col min="10553" max="10553" width="10.140625" customWidth="1"/>
    <col min="10554" max="10554" width="11.42578125" customWidth="1"/>
    <col min="10556" max="10556" width="11.85546875" customWidth="1"/>
    <col min="10558" max="10558" width="10.7109375" customWidth="1"/>
    <col min="10560" max="10562" width="12.140625" customWidth="1"/>
    <col min="10563" max="10563" width="9.5703125" customWidth="1"/>
    <col min="10564" max="10564" width="12.42578125" customWidth="1"/>
    <col min="10565" max="10566" width="10.85546875" customWidth="1"/>
    <col min="10567" max="10567" width="8.28515625" customWidth="1"/>
    <col min="10568" max="10568" width="11.42578125" customWidth="1"/>
    <col min="10569" max="10570" width="10.42578125" customWidth="1"/>
    <col min="10572" max="10572" width="11.5703125" customWidth="1"/>
    <col min="10574" max="10574" width="11.42578125" customWidth="1"/>
    <col min="10753" max="10753" width="6.42578125" customWidth="1"/>
    <col min="10754" max="10754" width="40.5703125" bestFit="1" customWidth="1"/>
    <col min="10755" max="10755" width="13.5703125" customWidth="1"/>
    <col min="10756" max="10756" width="14.5703125" customWidth="1"/>
    <col min="10757" max="10757" width="11.42578125" customWidth="1"/>
    <col min="10758" max="10758" width="15.7109375" customWidth="1"/>
    <col min="10759" max="10759" width="9" customWidth="1"/>
    <col min="10760" max="10760" width="12" customWidth="1"/>
    <col min="10761" max="10762" width="12.42578125" customWidth="1"/>
    <col min="10763" max="10763" width="9.5703125" customWidth="1"/>
    <col min="10764" max="10764" width="12.140625" customWidth="1"/>
    <col min="10765" max="10766" width="13.140625" customWidth="1"/>
    <col min="10767" max="10767" width="10.140625" customWidth="1"/>
    <col min="10768" max="10768" width="11.7109375" customWidth="1"/>
    <col min="10769" max="10770" width="11.140625" customWidth="1"/>
    <col min="10771" max="10771" width="9.140625" customWidth="1"/>
    <col min="10772" max="10774" width="11.5703125" customWidth="1"/>
    <col min="10775" max="10775" width="8.85546875" customWidth="1"/>
    <col min="10776" max="10776" width="11.5703125" customWidth="1"/>
    <col min="10777" max="10778" width="11" customWidth="1"/>
    <col min="10779" max="10779" width="9.140625" customWidth="1"/>
    <col min="10780" max="10782" width="11.42578125" customWidth="1"/>
    <col min="10784" max="10786" width="11.42578125" customWidth="1"/>
    <col min="10790" max="10790" width="11.140625" customWidth="1"/>
    <col min="10794" max="10794" width="10.5703125" customWidth="1"/>
    <col min="10796" max="10796" width="11.85546875" customWidth="1"/>
    <col min="10798" max="10798" width="10.42578125" customWidth="1"/>
    <col min="10800" max="10800" width="11.5703125" customWidth="1"/>
    <col min="10802" max="10802" width="11.5703125" customWidth="1"/>
    <col min="10804" max="10804" width="12" customWidth="1"/>
    <col min="10806" max="10806" width="10.5703125" customWidth="1"/>
    <col min="10808" max="10808" width="11.42578125" customWidth="1"/>
    <col min="10809" max="10809" width="10.140625" customWidth="1"/>
    <col min="10810" max="10810" width="11.42578125" customWidth="1"/>
    <col min="10812" max="10812" width="11.85546875" customWidth="1"/>
    <col min="10814" max="10814" width="10.7109375" customWidth="1"/>
    <col min="10816" max="10818" width="12.140625" customWidth="1"/>
    <col min="10819" max="10819" width="9.5703125" customWidth="1"/>
    <col min="10820" max="10820" width="12.42578125" customWidth="1"/>
    <col min="10821" max="10822" width="10.85546875" customWidth="1"/>
    <col min="10823" max="10823" width="8.28515625" customWidth="1"/>
    <col min="10824" max="10824" width="11.42578125" customWidth="1"/>
    <col min="10825" max="10826" width="10.42578125" customWidth="1"/>
    <col min="10828" max="10828" width="11.5703125" customWidth="1"/>
    <col min="10830" max="10830" width="11.42578125" customWidth="1"/>
    <col min="11009" max="11009" width="6.42578125" customWidth="1"/>
    <col min="11010" max="11010" width="40.5703125" bestFit="1" customWidth="1"/>
    <col min="11011" max="11011" width="13.5703125" customWidth="1"/>
    <col min="11012" max="11012" width="14.5703125" customWidth="1"/>
    <col min="11013" max="11013" width="11.42578125" customWidth="1"/>
    <col min="11014" max="11014" width="15.7109375" customWidth="1"/>
    <col min="11015" max="11015" width="9" customWidth="1"/>
    <col min="11016" max="11016" width="12" customWidth="1"/>
    <col min="11017" max="11018" width="12.42578125" customWidth="1"/>
    <col min="11019" max="11019" width="9.5703125" customWidth="1"/>
    <col min="11020" max="11020" width="12.140625" customWidth="1"/>
    <col min="11021" max="11022" width="13.140625" customWidth="1"/>
    <col min="11023" max="11023" width="10.140625" customWidth="1"/>
    <col min="11024" max="11024" width="11.7109375" customWidth="1"/>
    <col min="11025" max="11026" width="11.140625" customWidth="1"/>
    <col min="11027" max="11027" width="9.140625" customWidth="1"/>
    <col min="11028" max="11030" width="11.5703125" customWidth="1"/>
    <col min="11031" max="11031" width="8.85546875" customWidth="1"/>
    <col min="11032" max="11032" width="11.5703125" customWidth="1"/>
    <col min="11033" max="11034" width="11" customWidth="1"/>
    <col min="11035" max="11035" width="9.140625" customWidth="1"/>
    <col min="11036" max="11038" width="11.42578125" customWidth="1"/>
    <col min="11040" max="11042" width="11.42578125" customWidth="1"/>
    <col min="11046" max="11046" width="11.140625" customWidth="1"/>
    <col min="11050" max="11050" width="10.5703125" customWidth="1"/>
    <col min="11052" max="11052" width="11.85546875" customWidth="1"/>
    <col min="11054" max="11054" width="10.42578125" customWidth="1"/>
    <col min="11056" max="11056" width="11.5703125" customWidth="1"/>
    <col min="11058" max="11058" width="11.5703125" customWidth="1"/>
    <col min="11060" max="11060" width="12" customWidth="1"/>
    <col min="11062" max="11062" width="10.5703125" customWidth="1"/>
    <col min="11064" max="11064" width="11.42578125" customWidth="1"/>
    <col min="11065" max="11065" width="10.140625" customWidth="1"/>
    <col min="11066" max="11066" width="11.42578125" customWidth="1"/>
    <col min="11068" max="11068" width="11.85546875" customWidth="1"/>
    <col min="11070" max="11070" width="10.7109375" customWidth="1"/>
    <col min="11072" max="11074" width="12.140625" customWidth="1"/>
    <col min="11075" max="11075" width="9.5703125" customWidth="1"/>
    <col min="11076" max="11076" width="12.42578125" customWidth="1"/>
    <col min="11077" max="11078" width="10.85546875" customWidth="1"/>
    <col min="11079" max="11079" width="8.28515625" customWidth="1"/>
    <col min="11080" max="11080" width="11.42578125" customWidth="1"/>
    <col min="11081" max="11082" width="10.42578125" customWidth="1"/>
    <col min="11084" max="11084" width="11.5703125" customWidth="1"/>
    <col min="11086" max="11086" width="11.42578125" customWidth="1"/>
    <col min="11265" max="11265" width="6.42578125" customWidth="1"/>
    <col min="11266" max="11266" width="40.5703125" bestFit="1" customWidth="1"/>
    <col min="11267" max="11267" width="13.5703125" customWidth="1"/>
    <col min="11268" max="11268" width="14.5703125" customWidth="1"/>
    <col min="11269" max="11269" width="11.42578125" customWidth="1"/>
    <col min="11270" max="11270" width="15.7109375" customWidth="1"/>
    <col min="11271" max="11271" width="9" customWidth="1"/>
    <col min="11272" max="11272" width="12" customWidth="1"/>
    <col min="11273" max="11274" width="12.42578125" customWidth="1"/>
    <col min="11275" max="11275" width="9.5703125" customWidth="1"/>
    <col min="11276" max="11276" width="12.140625" customWidth="1"/>
    <col min="11277" max="11278" width="13.140625" customWidth="1"/>
    <col min="11279" max="11279" width="10.140625" customWidth="1"/>
    <col min="11280" max="11280" width="11.7109375" customWidth="1"/>
    <col min="11281" max="11282" width="11.140625" customWidth="1"/>
    <col min="11283" max="11283" width="9.140625" customWidth="1"/>
    <col min="11284" max="11286" width="11.5703125" customWidth="1"/>
    <col min="11287" max="11287" width="8.85546875" customWidth="1"/>
    <col min="11288" max="11288" width="11.5703125" customWidth="1"/>
    <col min="11289" max="11290" width="11" customWidth="1"/>
    <col min="11291" max="11291" width="9.140625" customWidth="1"/>
    <col min="11292" max="11294" width="11.42578125" customWidth="1"/>
    <col min="11296" max="11298" width="11.42578125" customWidth="1"/>
    <col min="11302" max="11302" width="11.140625" customWidth="1"/>
    <col min="11306" max="11306" width="10.5703125" customWidth="1"/>
    <col min="11308" max="11308" width="11.85546875" customWidth="1"/>
    <col min="11310" max="11310" width="10.42578125" customWidth="1"/>
    <col min="11312" max="11312" width="11.5703125" customWidth="1"/>
    <col min="11314" max="11314" width="11.5703125" customWidth="1"/>
    <col min="11316" max="11316" width="12" customWidth="1"/>
    <col min="11318" max="11318" width="10.5703125" customWidth="1"/>
    <col min="11320" max="11320" width="11.42578125" customWidth="1"/>
    <col min="11321" max="11321" width="10.140625" customWidth="1"/>
    <col min="11322" max="11322" width="11.42578125" customWidth="1"/>
    <col min="11324" max="11324" width="11.85546875" customWidth="1"/>
    <col min="11326" max="11326" width="10.7109375" customWidth="1"/>
    <col min="11328" max="11330" width="12.140625" customWidth="1"/>
    <col min="11331" max="11331" width="9.5703125" customWidth="1"/>
    <col min="11332" max="11332" width="12.42578125" customWidth="1"/>
    <col min="11333" max="11334" width="10.85546875" customWidth="1"/>
    <col min="11335" max="11335" width="8.28515625" customWidth="1"/>
    <col min="11336" max="11336" width="11.42578125" customWidth="1"/>
    <col min="11337" max="11338" width="10.42578125" customWidth="1"/>
    <col min="11340" max="11340" width="11.5703125" customWidth="1"/>
    <col min="11342" max="11342" width="11.42578125" customWidth="1"/>
    <col min="11521" max="11521" width="6.42578125" customWidth="1"/>
    <col min="11522" max="11522" width="40.5703125" bestFit="1" customWidth="1"/>
    <col min="11523" max="11523" width="13.5703125" customWidth="1"/>
    <col min="11524" max="11524" width="14.5703125" customWidth="1"/>
    <col min="11525" max="11525" width="11.42578125" customWidth="1"/>
    <col min="11526" max="11526" width="15.7109375" customWidth="1"/>
    <col min="11527" max="11527" width="9" customWidth="1"/>
    <col min="11528" max="11528" width="12" customWidth="1"/>
    <col min="11529" max="11530" width="12.42578125" customWidth="1"/>
    <col min="11531" max="11531" width="9.5703125" customWidth="1"/>
    <col min="11532" max="11532" width="12.140625" customWidth="1"/>
    <col min="11533" max="11534" width="13.140625" customWidth="1"/>
    <col min="11535" max="11535" width="10.140625" customWidth="1"/>
    <col min="11536" max="11536" width="11.7109375" customWidth="1"/>
    <col min="11537" max="11538" width="11.140625" customWidth="1"/>
    <col min="11539" max="11539" width="9.140625" customWidth="1"/>
    <col min="11540" max="11542" width="11.5703125" customWidth="1"/>
    <col min="11543" max="11543" width="8.85546875" customWidth="1"/>
    <col min="11544" max="11544" width="11.5703125" customWidth="1"/>
    <col min="11545" max="11546" width="11" customWidth="1"/>
    <col min="11547" max="11547" width="9.140625" customWidth="1"/>
    <col min="11548" max="11550" width="11.42578125" customWidth="1"/>
    <col min="11552" max="11554" width="11.42578125" customWidth="1"/>
    <col min="11558" max="11558" width="11.140625" customWidth="1"/>
    <col min="11562" max="11562" width="10.5703125" customWidth="1"/>
    <col min="11564" max="11564" width="11.85546875" customWidth="1"/>
    <col min="11566" max="11566" width="10.42578125" customWidth="1"/>
    <col min="11568" max="11568" width="11.5703125" customWidth="1"/>
    <col min="11570" max="11570" width="11.5703125" customWidth="1"/>
    <col min="11572" max="11572" width="12" customWidth="1"/>
    <col min="11574" max="11574" width="10.5703125" customWidth="1"/>
    <col min="11576" max="11576" width="11.42578125" customWidth="1"/>
    <col min="11577" max="11577" width="10.140625" customWidth="1"/>
    <col min="11578" max="11578" width="11.42578125" customWidth="1"/>
    <col min="11580" max="11580" width="11.85546875" customWidth="1"/>
    <col min="11582" max="11582" width="10.7109375" customWidth="1"/>
    <col min="11584" max="11586" width="12.140625" customWidth="1"/>
    <col min="11587" max="11587" width="9.5703125" customWidth="1"/>
    <col min="11588" max="11588" width="12.42578125" customWidth="1"/>
    <col min="11589" max="11590" width="10.85546875" customWidth="1"/>
    <col min="11591" max="11591" width="8.28515625" customWidth="1"/>
    <col min="11592" max="11592" width="11.42578125" customWidth="1"/>
    <col min="11593" max="11594" width="10.42578125" customWidth="1"/>
    <col min="11596" max="11596" width="11.5703125" customWidth="1"/>
    <col min="11598" max="11598" width="11.42578125" customWidth="1"/>
    <col min="11777" max="11777" width="6.42578125" customWidth="1"/>
    <col min="11778" max="11778" width="40.5703125" bestFit="1" customWidth="1"/>
    <col min="11779" max="11779" width="13.5703125" customWidth="1"/>
    <col min="11780" max="11780" width="14.5703125" customWidth="1"/>
    <col min="11781" max="11781" width="11.42578125" customWidth="1"/>
    <col min="11782" max="11782" width="15.7109375" customWidth="1"/>
    <col min="11783" max="11783" width="9" customWidth="1"/>
    <col min="11784" max="11784" width="12" customWidth="1"/>
    <col min="11785" max="11786" width="12.42578125" customWidth="1"/>
    <col min="11787" max="11787" width="9.5703125" customWidth="1"/>
    <col min="11788" max="11788" width="12.140625" customWidth="1"/>
    <col min="11789" max="11790" width="13.140625" customWidth="1"/>
    <col min="11791" max="11791" width="10.140625" customWidth="1"/>
    <col min="11792" max="11792" width="11.7109375" customWidth="1"/>
    <col min="11793" max="11794" width="11.140625" customWidth="1"/>
    <col min="11795" max="11795" width="9.140625" customWidth="1"/>
    <col min="11796" max="11798" width="11.5703125" customWidth="1"/>
    <col min="11799" max="11799" width="8.85546875" customWidth="1"/>
    <col min="11800" max="11800" width="11.5703125" customWidth="1"/>
    <col min="11801" max="11802" width="11" customWidth="1"/>
    <col min="11803" max="11803" width="9.140625" customWidth="1"/>
    <col min="11804" max="11806" width="11.42578125" customWidth="1"/>
    <col min="11808" max="11810" width="11.42578125" customWidth="1"/>
    <col min="11814" max="11814" width="11.140625" customWidth="1"/>
    <col min="11818" max="11818" width="10.5703125" customWidth="1"/>
    <col min="11820" max="11820" width="11.85546875" customWidth="1"/>
    <col min="11822" max="11822" width="10.42578125" customWidth="1"/>
    <col min="11824" max="11824" width="11.5703125" customWidth="1"/>
    <col min="11826" max="11826" width="11.5703125" customWidth="1"/>
    <col min="11828" max="11828" width="12" customWidth="1"/>
    <col min="11830" max="11830" width="10.5703125" customWidth="1"/>
    <col min="11832" max="11832" width="11.42578125" customWidth="1"/>
    <col min="11833" max="11833" width="10.140625" customWidth="1"/>
    <col min="11834" max="11834" width="11.42578125" customWidth="1"/>
    <col min="11836" max="11836" width="11.85546875" customWidth="1"/>
    <col min="11838" max="11838" width="10.7109375" customWidth="1"/>
    <col min="11840" max="11842" width="12.140625" customWidth="1"/>
    <col min="11843" max="11843" width="9.5703125" customWidth="1"/>
    <col min="11844" max="11844" width="12.42578125" customWidth="1"/>
    <col min="11845" max="11846" width="10.85546875" customWidth="1"/>
    <col min="11847" max="11847" width="8.28515625" customWidth="1"/>
    <col min="11848" max="11848" width="11.42578125" customWidth="1"/>
    <col min="11849" max="11850" width="10.42578125" customWidth="1"/>
    <col min="11852" max="11852" width="11.5703125" customWidth="1"/>
    <col min="11854" max="11854" width="11.42578125" customWidth="1"/>
    <col min="12033" max="12033" width="6.42578125" customWidth="1"/>
    <col min="12034" max="12034" width="40.5703125" bestFit="1" customWidth="1"/>
    <col min="12035" max="12035" width="13.5703125" customWidth="1"/>
    <col min="12036" max="12036" width="14.5703125" customWidth="1"/>
    <col min="12037" max="12037" width="11.42578125" customWidth="1"/>
    <col min="12038" max="12038" width="15.7109375" customWidth="1"/>
    <col min="12039" max="12039" width="9" customWidth="1"/>
    <col min="12040" max="12040" width="12" customWidth="1"/>
    <col min="12041" max="12042" width="12.42578125" customWidth="1"/>
    <col min="12043" max="12043" width="9.5703125" customWidth="1"/>
    <col min="12044" max="12044" width="12.140625" customWidth="1"/>
    <col min="12045" max="12046" width="13.140625" customWidth="1"/>
    <col min="12047" max="12047" width="10.140625" customWidth="1"/>
    <col min="12048" max="12048" width="11.7109375" customWidth="1"/>
    <col min="12049" max="12050" width="11.140625" customWidth="1"/>
    <col min="12051" max="12051" width="9.140625" customWidth="1"/>
    <col min="12052" max="12054" width="11.5703125" customWidth="1"/>
    <col min="12055" max="12055" width="8.85546875" customWidth="1"/>
    <col min="12056" max="12056" width="11.5703125" customWidth="1"/>
    <col min="12057" max="12058" width="11" customWidth="1"/>
    <col min="12059" max="12059" width="9.140625" customWidth="1"/>
    <col min="12060" max="12062" width="11.42578125" customWidth="1"/>
    <col min="12064" max="12066" width="11.42578125" customWidth="1"/>
    <col min="12070" max="12070" width="11.140625" customWidth="1"/>
    <col min="12074" max="12074" width="10.5703125" customWidth="1"/>
    <col min="12076" max="12076" width="11.85546875" customWidth="1"/>
    <col min="12078" max="12078" width="10.42578125" customWidth="1"/>
    <col min="12080" max="12080" width="11.5703125" customWidth="1"/>
    <col min="12082" max="12082" width="11.5703125" customWidth="1"/>
    <col min="12084" max="12084" width="12" customWidth="1"/>
    <col min="12086" max="12086" width="10.5703125" customWidth="1"/>
    <col min="12088" max="12088" width="11.42578125" customWidth="1"/>
    <col min="12089" max="12089" width="10.140625" customWidth="1"/>
    <col min="12090" max="12090" width="11.42578125" customWidth="1"/>
    <col min="12092" max="12092" width="11.85546875" customWidth="1"/>
    <col min="12094" max="12094" width="10.7109375" customWidth="1"/>
    <col min="12096" max="12098" width="12.140625" customWidth="1"/>
    <col min="12099" max="12099" width="9.5703125" customWidth="1"/>
    <col min="12100" max="12100" width="12.42578125" customWidth="1"/>
    <col min="12101" max="12102" width="10.85546875" customWidth="1"/>
    <col min="12103" max="12103" width="8.28515625" customWidth="1"/>
    <col min="12104" max="12104" width="11.42578125" customWidth="1"/>
    <col min="12105" max="12106" width="10.42578125" customWidth="1"/>
    <col min="12108" max="12108" width="11.5703125" customWidth="1"/>
    <col min="12110" max="12110" width="11.42578125" customWidth="1"/>
    <col min="12289" max="12289" width="6.42578125" customWidth="1"/>
    <col min="12290" max="12290" width="40.5703125" bestFit="1" customWidth="1"/>
    <col min="12291" max="12291" width="13.5703125" customWidth="1"/>
    <col min="12292" max="12292" width="14.5703125" customWidth="1"/>
    <col min="12293" max="12293" width="11.42578125" customWidth="1"/>
    <col min="12294" max="12294" width="15.7109375" customWidth="1"/>
    <col min="12295" max="12295" width="9" customWidth="1"/>
    <col min="12296" max="12296" width="12" customWidth="1"/>
    <col min="12297" max="12298" width="12.42578125" customWidth="1"/>
    <col min="12299" max="12299" width="9.5703125" customWidth="1"/>
    <col min="12300" max="12300" width="12.140625" customWidth="1"/>
    <col min="12301" max="12302" width="13.140625" customWidth="1"/>
    <col min="12303" max="12303" width="10.140625" customWidth="1"/>
    <col min="12304" max="12304" width="11.7109375" customWidth="1"/>
    <col min="12305" max="12306" width="11.140625" customWidth="1"/>
    <col min="12307" max="12307" width="9.140625" customWidth="1"/>
    <col min="12308" max="12310" width="11.5703125" customWidth="1"/>
    <col min="12311" max="12311" width="8.85546875" customWidth="1"/>
    <col min="12312" max="12312" width="11.5703125" customWidth="1"/>
    <col min="12313" max="12314" width="11" customWidth="1"/>
    <col min="12315" max="12315" width="9.140625" customWidth="1"/>
    <col min="12316" max="12318" width="11.42578125" customWidth="1"/>
    <col min="12320" max="12322" width="11.42578125" customWidth="1"/>
    <col min="12326" max="12326" width="11.140625" customWidth="1"/>
    <col min="12330" max="12330" width="10.5703125" customWidth="1"/>
    <col min="12332" max="12332" width="11.85546875" customWidth="1"/>
    <col min="12334" max="12334" width="10.42578125" customWidth="1"/>
    <col min="12336" max="12336" width="11.5703125" customWidth="1"/>
    <col min="12338" max="12338" width="11.5703125" customWidth="1"/>
    <col min="12340" max="12340" width="12" customWidth="1"/>
    <col min="12342" max="12342" width="10.5703125" customWidth="1"/>
    <col min="12344" max="12344" width="11.42578125" customWidth="1"/>
    <col min="12345" max="12345" width="10.140625" customWidth="1"/>
    <col min="12346" max="12346" width="11.42578125" customWidth="1"/>
    <col min="12348" max="12348" width="11.85546875" customWidth="1"/>
    <col min="12350" max="12350" width="10.7109375" customWidth="1"/>
    <col min="12352" max="12354" width="12.140625" customWidth="1"/>
    <col min="12355" max="12355" width="9.5703125" customWidth="1"/>
    <col min="12356" max="12356" width="12.42578125" customWidth="1"/>
    <col min="12357" max="12358" width="10.85546875" customWidth="1"/>
    <col min="12359" max="12359" width="8.28515625" customWidth="1"/>
    <col min="12360" max="12360" width="11.42578125" customWidth="1"/>
    <col min="12361" max="12362" width="10.42578125" customWidth="1"/>
    <col min="12364" max="12364" width="11.5703125" customWidth="1"/>
    <col min="12366" max="12366" width="11.42578125" customWidth="1"/>
    <col min="12545" max="12545" width="6.42578125" customWidth="1"/>
    <col min="12546" max="12546" width="40.5703125" bestFit="1" customWidth="1"/>
    <col min="12547" max="12547" width="13.5703125" customWidth="1"/>
    <col min="12548" max="12548" width="14.5703125" customWidth="1"/>
    <col min="12549" max="12549" width="11.42578125" customWidth="1"/>
    <col min="12550" max="12550" width="15.7109375" customWidth="1"/>
    <col min="12551" max="12551" width="9" customWidth="1"/>
    <col min="12552" max="12552" width="12" customWidth="1"/>
    <col min="12553" max="12554" width="12.42578125" customWidth="1"/>
    <col min="12555" max="12555" width="9.5703125" customWidth="1"/>
    <col min="12556" max="12556" width="12.140625" customWidth="1"/>
    <col min="12557" max="12558" width="13.140625" customWidth="1"/>
    <col min="12559" max="12559" width="10.140625" customWidth="1"/>
    <col min="12560" max="12560" width="11.7109375" customWidth="1"/>
    <col min="12561" max="12562" width="11.140625" customWidth="1"/>
    <col min="12563" max="12563" width="9.140625" customWidth="1"/>
    <col min="12564" max="12566" width="11.5703125" customWidth="1"/>
    <col min="12567" max="12567" width="8.85546875" customWidth="1"/>
    <col min="12568" max="12568" width="11.5703125" customWidth="1"/>
    <col min="12569" max="12570" width="11" customWidth="1"/>
    <col min="12571" max="12571" width="9.140625" customWidth="1"/>
    <col min="12572" max="12574" width="11.42578125" customWidth="1"/>
    <col min="12576" max="12578" width="11.42578125" customWidth="1"/>
    <col min="12582" max="12582" width="11.140625" customWidth="1"/>
    <col min="12586" max="12586" width="10.5703125" customWidth="1"/>
    <col min="12588" max="12588" width="11.85546875" customWidth="1"/>
    <col min="12590" max="12590" width="10.42578125" customWidth="1"/>
    <col min="12592" max="12592" width="11.5703125" customWidth="1"/>
    <col min="12594" max="12594" width="11.5703125" customWidth="1"/>
    <col min="12596" max="12596" width="12" customWidth="1"/>
    <col min="12598" max="12598" width="10.5703125" customWidth="1"/>
    <col min="12600" max="12600" width="11.42578125" customWidth="1"/>
    <col min="12601" max="12601" width="10.140625" customWidth="1"/>
    <col min="12602" max="12602" width="11.42578125" customWidth="1"/>
    <col min="12604" max="12604" width="11.85546875" customWidth="1"/>
    <col min="12606" max="12606" width="10.7109375" customWidth="1"/>
    <col min="12608" max="12610" width="12.140625" customWidth="1"/>
    <col min="12611" max="12611" width="9.5703125" customWidth="1"/>
    <col min="12612" max="12612" width="12.42578125" customWidth="1"/>
    <col min="12613" max="12614" width="10.85546875" customWidth="1"/>
    <col min="12615" max="12615" width="8.28515625" customWidth="1"/>
    <col min="12616" max="12616" width="11.42578125" customWidth="1"/>
    <col min="12617" max="12618" width="10.42578125" customWidth="1"/>
    <col min="12620" max="12620" width="11.5703125" customWidth="1"/>
    <col min="12622" max="12622" width="11.42578125" customWidth="1"/>
    <col min="12801" max="12801" width="6.42578125" customWidth="1"/>
    <col min="12802" max="12802" width="40.5703125" bestFit="1" customWidth="1"/>
    <col min="12803" max="12803" width="13.5703125" customWidth="1"/>
    <col min="12804" max="12804" width="14.5703125" customWidth="1"/>
    <col min="12805" max="12805" width="11.42578125" customWidth="1"/>
    <col min="12806" max="12806" width="15.7109375" customWidth="1"/>
    <col min="12807" max="12807" width="9" customWidth="1"/>
    <col min="12808" max="12808" width="12" customWidth="1"/>
    <col min="12809" max="12810" width="12.42578125" customWidth="1"/>
    <col min="12811" max="12811" width="9.5703125" customWidth="1"/>
    <col min="12812" max="12812" width="12.140625" customWidth="1"/>
    <col min="12813" max="12814" width="13.140625" customWidth="1"/>
    <col min="12815" max="12815" width="10.140625" customWidth="1"/>
    <col min="12816" max="12816" width="11.7109375" customWidth="1"/>
    <col min="12817" max="12818" width="11.140625" customWidth="1"/>
    <col min="12819" max="12819" width="9.140625" customWidth="1"/>
    <col min="12820" max="12822" width="11.5703125" customWidth="1"/>
    <col min="12823" max="12823" width="8.85546875" customWidth="1"/>
    <col min="12824" max="12824" width="11.5703125" customWidth="1"/>
    <col min="12825" max="12826" width="11" customWidth="1"/>
    <col min="12827" max="12827" width="9.140625" customWidth="1"/>
    <col min="12828" max="12830" width="11.42578125" customWidth="1"/>
    <col min="12832" max="12834" width="11.42578125" customWidth="1"/>
    <col min="12838" max="12838" width="11.140625" customWidth="1"/>
    <col min="12842" max="12842" width="10.5703125" customWidth="1"/>
    <col min="12844" max="12844" width="11.85546875" customWidth="1"/>
    <col min="12846" max="12846" width="10.42578125" customWidth="1"/>
    <col min="12848" max="12848" width="11.5703125" customWidth="1"/>
    <col min="12850" max="12850" width="11.5703125" customWidth="1"/>
    <col min="12852" max="12852" width="12" customWidth="1"/>
    <col min="12854" max="12854" width="10.5703125" customWidth="1"/>
    <col min="12856" max="12856" width="11.42578125" customWidth="1"/>
    <col min="12857" max="12857" width="10.140625" customWidth="1"/>
    <col min="12858" max="12858" width="11.42578125" customWidth="1"/>
    <col min="12860" max="12860" width="11.85546875" customWidth="1"/>
    <col min="12862" max="12862" width="10.7109375" customWidth="1"/>
    <col min="12864" max="12866" width="12.140625" customWidth="1"/>
    <col min="12867" max="12867" width="9.5703125" customWidth="1"/>
    <col min="12868" max="12868" width="12.42578125" customWidth="1"/>
    <col min="12869" max="12870" width="10.85546875" customWidth="1"/>
    <col min="12871" max="12871" width="8.28515625" customWidth="1"/>
    <col min="12872" max="12872" width="11.42578125" customWidth="1"/>
    <col min="12873" max="12874" width="10.42578125" customWidth="1"/>
    <col min="12876" max="12876" width="11.5703125" customWidth="1"/>
    <col min="12878" max="12878" width="11.42578125" customWidth="1"/>
    <col min="13057" max="13057" width="6.42578125" customWidth="1"/>
    <col min="13058" max="13058" width="40.5703125" bestFit="1" customWidth="1"/>
    <col min="13059" max="13059" width="13.5703125" customWidth="1"/>
    <col min="13060" max="13060" width="14.5703125" customWidth="1"/>
    <col min="13061" max="13061" width="11.42578125" customWidth="1"/>
    <col min="13062" max="13062" width="15.7109375" customWidth="1"/>
    <col min="13063" max="13063" width="9" customWidth="1"/>
    <col min="13064" max="13064" width="12" customWidth="1"/>
    <col min="13065" max="13066" width="12.42578125" customWidth="1"/>
    <col min="13067" max="13067" width="9.5703125" customWidth="1"/>
    <col min="13068" max="13068" width="12.140625" customWidth="1"/>
    <col min="13069" max="13070" width="13.140625" customWidth="1"/>
    <col min="13071" max="13071" width="10.140625" customWidth="1"/>
    <col min="13072" max="13072" width="11.7109375" customWidth="1"/>
    <col min="13073" max="13074" width="11.140625" customWidth="1"/>
    <col min="13075" max="13075" width="9.140625" customWidth="1"/>
    <col min="13076" max="13078" width="11.5703125" customWidth="1"/>
    <col min="13079" max="13079" width="8.85546875" customWidth="1"/>
    <col min="13080" max="13080" width="11.5703125" customWidth="1"/>
    <col min="13081" max="13082" width="11" customWidth="1"/>
    <col min="13083" max="13083" width="9.140625" customWidth="1"/>
    <col min="13084" max="13086" width="11.42578125" customWidth="1"/>
    <col min="13088" max="13090" width="11.42578125" customWidth="1"/>
    <col min="13094" max="13094" width="11.140625" customWidth="1"/>
    <col min="13098" max="13098" width="10.5703125" customWidth="1"/>
    <col min="13100" max="13100" width="11.85546875" customWidth="1"/>
    <col min="13102" max="13102" width="10.42578125" customWidth="1"/>
    <col min="13104" max="13104" width="11.5703125" customWidth="1"/>
    <col min="13106" max="13106" width="11.5703125" customWidth="1"/>
    <col min="13108" max="13108" width="12" customWidth="1"/>
    <col min="13110" max="13110" width="10.5703125" customWidth="1"/>
    <col min="13112" max="13112" width="11.42578125" customWidth="1"/>
    <col min="13113" max="13113" width="10.140625" customWidth="1"/>
    <col min="13114" max="13114" width="11.42578125" customWidth="1"/>
    <col min="13116" max="13116" width="11.85546875" customWidth="1"/>
    <col min="13118" max="13118" width="10.7109375" customWidth="1"/>
    <col min="13120" max="13122" width="12.140625" customWidth="1"/>
    <col min="13123" max="13123" width="9.5703125" customWidth="1"/>
    <col min="13124" max="13124" width="12.42578125" customWidth="1"/>
    <col min="13125" max="13126" width="10.85546875" customWidth="1"/>
    <col min="13127" max="13127" width="8.28515625" customWidth="1"/>
    <col min="13128" max="13128" width="11.42578125" customWidth="1"/>
    <col min="13129" max="13130" width="10.42578125" customWidth="1"/>
    <col min="13132" max="13132" width="11.5703125" customWidth="1"/>
    <col min="13134" max="13134" width="11.42578125" customWidth="1"/>
    <col min="13313" max="13313" width="6.42578125" customWidth="1"/>
    <col min="13314" max="13314" width="40.5703125" bestFit="1" customWidth="1"/>
    <col min="13315" max="13315" width="13.5703125" customWidth="1"/>
    <col min="13316" max="13316" width="14.5703125" customWidth="1"/>
    <col min="13317" max="13317" width="11.42578125" customWidth="1"/>
    <col min="13318" max="13318" width="15.7109375" customWidth="1"/>
    <col min="13319" max="13319" width="9" customWidth="1"/>
    <col min="13320" max="13320" width="12" customWidth="1"/>
    <col min="13321" max="13322" width="12.42578125" customWidth="1"/>
    <col min="13323" max="13323" width="9.5703125" customWidth="1"/>
    <col min="13324" max="13324" width="12.140625" customWidth="1"/>
    <col min="13325" max="13326" width="13.140625" customWidth="1"/>
    <col min="13327" max="13327" width="10.140625" customWidth="1"/>
    <col min="13328" max="13328" width="11.7109375" customWidth="1"/>
    <col min="13329" max="13330" width="11.140625" customWidth="1"/>
    <col min="13331" max="13331" width="9.140625" customWidth="1"/>
    <col min="13332" max="13334" width="11.5703125" customWidth="1"/>
    <col min="13335" max="13335" width="8.85546875" customWidth="1"/>
    <col min="13336" max="13336" width="11.5703125" customWidth="1"/>
    <col min="13337" max="13338" width="11" customWidth="1"/>
    <col min="13339" max="13339" width="9.140625" customWidth="1"/>
    <col min="13340" max="13342" width="11.42578125" customWidth="1"/>
    <col min="13344" max="13346" width="11.42578125" customWidth="1"/>
    <col min="13350" max="13350" width="11.140625" customWidth="1"/>
    <col min="13354" max="13354" width="10.5703125" customWidth="1"/>
    <col min="13356" max="13356" width="11.85546875" customWidth="1"/>
    <col min="13358" max="13358" width="10.42578125" customWidth="1"/>
    <col min="13360" max="13360" width="11.5703125" customWidth="1"/>
    <col min="13362" max="13362" width="11.5703125" customWidth="1"/>
    <col min="13364" max="13364" width="12" customWidth="1"/>
    <col min="13366" max="13366" width="10.5703125" customWidth="1"/>
    <col min="13368" max="13368" width="11.42578125" customWidth="1"/>
    <col min="13369" max="13369" width="10.140625" customWidth="1"/>
    <col min="13370" max="13370" width="11.42578125" customWidth="1"/>
    <col min="13372" max="13372" width="11.85546875" customWidth="1"/>
    <col min="13374" max="13374" width="10.7109375" customWidth="1"/>
    <col min="13376" max="13378" width="12.140625" customWidth="1"/>
    <col min="13379" max="13379" width="9.5703125" customWidth="1"/>
    <col min="13380" max="13380" width="12.42578125" customWidth="1"/>
    <col min="13381" max="13382" width="10.85546875" customWidth="1"/>
    <col min="13383" max="13383" width="8.28515625" customWidth="1"/>
    <col min="13384" max="13384" width="11.42578125" customWidth="1"/>
    <col min="13385" max="13386" width="10.42578125" customWidth="1"/>
    <col min="13388" max="13388" width="11.5703125" customWidth="1"/>
    <col min="13390" max="13390" width="11.42578125" customWidth="1"/>
    <col min="13569" max="13569" width="6.42578125" customWidth="1"/>
    <col min="13570" max="13570" width="40.5703125" bestFit="1" customWidth="1"/>
    <col min="13571" max="13571" width="13.5703125" customWidth="1"/>
    <col min="13572" max="13572" width="14.5703125" customWidth="1"/>
    <col min="13573" max="13573" width="11.42578125" customWidth="1"/>
    <col min="13574" max="13574" width="15.7109375" customWidth="1"/>
    <col min="13575" max="13575" width="9" customWidth="1"/>
    <col min="13576" max="13576" width="12" customWidth="1"/>
    <col min="13577" max="13578" width="12.42578125" customWidth="1"/>
    <col min="13579" max="13579" width="9.5703125" customWidth="1"/>
    <col min="13580" max="13580" width="12.140625" customWidth="1"/>
    <col min="13581" max="13582" width="13.140625" customWidth="1"/>
    <col min="13583" max="13583" width="10.140625" customWidth="1"/>
    <col min="13584" max="13584" width="11.7109375" customWidth="1"/>
    <col min="13585" max="13586" width="11.140625" customWidth="1"/>
    <col min="13587" max="13587" width="9.140625" customWidth="1"/>
    <col min="13588" max="13590" width="11.5703125" customWidth="1"/>
    <col min="13591" max="13591" width="8.85546875" customWidth="1"/>
    <col min="13592" max="13592" width="11.5703125" customWidth="1"/>
    <col min="13593" max="13594" width="11" customWidth="1"/>
    <col min="13595" max="13595" width="9.140625" customWidth="1"/>
    <col min="13596" max="13598" width="11.42578125" customWidth="1"/>
    <col min="13600" max="13602" width="11.42578125" customWidth="1"/>
    <col min="13606" max="13606" width="11.140625" customWidth="1"/>
    <col min="13610" max="13610" width="10.5703125" customWidth="1"/>
    <col min="13612" max="13612" width="11.85546875" customWidth="1"/>
    <col min="13614" max="13614" width="10.42578125" customWidth="1"/>
    <col min="13616" max="13616" width="11.5703125" customWidth="1"/>
    <col min="13618" max="13618" width="11.5703125" customWidth="1"/>
    <col min="13620" max="13620" width="12" customWidth="1"/>
    <col min="13622" max="13622" width="10.5703125" customWidth="1"/>
    <col min="13624" max="13624" width="11.42578125" customWidth="1"/>
    <col min="13625" max="13625" width="10.140625" customWidth="1"/>
    <col min="13626" max="13626" width="11.42578125" customWidth="1"/>
    <col min="13628" max="13628" width="11.85546875" customWidth="1"/>
    <col min="13630" max="13630" width="10.7109375" customWidth="1"/>
    <col min="13632" max="13634" width="12.140625" customWidth="1"/>
    <col min="13635" max="13635" width="9.5703125" customWidth="1"/>
    <col min="13636" max="13636" width="12.42578125" customWidth="1"/>
    <col min="13637" max="13638" width="10.85546875" customWidth="1"/>
    <col min="13639" max="13639" width="8.28515625" customWidth="1"/>
    <col min="13640" max="13640" width="11.42578125" customWidth="1"/>
    <col min="13641" max="13642" width="10.42578125" customWidth="1"/>
    <col min="13644" max="13644" width="11.5703125" customWidth="1"/>
    <col min="13646" max="13646" width="11.42578125" customWidth="1"/>
    <col min="13825" max="13825" width="6.42578125" customWidth="1"/>
    <col min="13826" max="13826" width="40.5703125" bestFit="1" customWidth="1"/>
    <col min="13827" max="13827" width="13.5703125" customWidth="1"/>
    <col min="13828" max="13828" width="14.5703125" customWidth="1"/>
    <col min="13829" max="13829" width="11.42578125" customWidth="1"/>
    <col min="13830" max="13830" width="15.7109375" customWidth="1"/>
    <col min="13831" max="13831" width="9" customWidth="1"/>
    <col min="13832" max="13832" width="12" customWidth="1"/>
    <col min="13833" max="13834" width="12.42578125" customWidth="1"/>
    <col min="13835" max="13835" width="9.5703125" customWidth="1"/>
    <col min="13836" max="13836" width="12.140625" customWidth="1"/>
    <col min="13837" max="13838" width="13.140625" customWidth="1"/>
    <col min="13839" max="13839" width="10.140625" customWidth="1"/>
    <col min="13840" max="13840" width="11.7109375" customWidth="1"/>
    <col min="13841" max="13842" width="11.140625" customWidth="1"/>
    <col min="13843" max="13843" width="9.140625" customWidth="1"/>
    <col min="13844" max="13846" width="11.5703125" customWidth="1"/>
    <col min="13847" max="13847" width="8.85546875" customWidth="1"/>
    <col min="13848" max="13848" width="11.5703125" customWidth="1"/>
    <col min="13849" max="13850" width="11" customWidth="1"/>
    <col min="13851" max="13851" width="9.140625" customWidth="1"/>
    <col min="13852" max="13854" width="11.42578125" customWidth="1"/>
    <col min="13856" max="13858" width="11.42578125" customWidth="1"/>
    <col min="13862" max="13862" width="11.140625" customWidth="1"/>
    <col min="13866" max="13866" width="10.5703125" customWidth="1"/>
    <col min="13868" max="13868" width="11.85546875" customWidth="1"/>
    <col min="13870" max="13870" width="10.42578125" customWidth="1"/>
    <col min="13872" max="13872" width="11.5703125" customWidth="1"/>
    <col min="13874" max="13874" width="11.5703125" customWidth="1"/>
    <col min="13876" max="13876" width="12" customWidth="1"/>
    <col min="13878" max="13878" width="10.5703125" customWidth="1"/>
    <col min="13880" max="13880" width="11.42578125" customWidth="1"/>
    <col min="13881" max="13881" width="10.140625" customWidth="1"/>
    <col min="13882" max="13882" width="11.42578125" customWidth="1"/>
    <col min="13884" max="13884" width="11.85546875" customWidth="1"/>
    <col min="13886" max="13886" width="10.7109375" customWidth="1"/>
    <col min="13888" max="13890" width="12.140625" customWidth="1"/>
    <col min="13891" max="13891" width="9.5703125" customWidth="1"/>
    <col min="13892" max="13892" width="12.42578125" customWidth="1"/>
    <col min="13893" max="13894" width="10.85546875" customWidth="1"/>
    <col min="13895" max="13895" width="8.28515625" customWidth="1"/>
    <col min="13896" max="13896" width="11.42578125" customWidth="1"/>
    <col min="13897" max="13898" width="10.42578125" customWidth="1"/>
    <col min="13900" max="13900" width="11.5703125" customWidth="1"/>
    <col min="13902" max="13902" width="11.42578125" customWidth="1"/>
    <col min="14081" max="14081" width="6.42578125" customWidth="1"/>
    <col min="14082" max="14082" width="40.5703125" bestFit="1" customWidth="1"/>
    <col min="14083" max="14083" width="13.5703125" customWidth="1"/>
    <col min="14084" max="14084" width="14.5703125" customWidth="1"/>
    <col min="14085" max="14085" width="11.42578125" customWidth="1"/>
    <col min="14086" max="14086" width="15.7109375" customWidth="1"/>
    <col min="14087" max="14087" width="9" customWidth="1"/>
    <col min="14088" max="14088" width="12" customWidth="1"/>
    <col min="14089" max="14090" width="12.42578125" customWidth="1"/>
    <col min="14091" max="14091" width="9.5703125" customWidth="1"/>
    <col min="14092" max="14092" width="12.140625" customWidth="1"/>
    <col min="14093" max="14094" width="13.140625" customWidth="1"/>
    <col min="14095" max="14095" width="10.140625" customWidth="1"/>
    <col min="14096" max="14096" width="11.7109375" customWidth="1"/>
    <col min="14097" max="14098" width="11.140625" customWidth="1"/>
    <col min="14099" max="14099" width="9.140625" customWidth="1"/>
    <col min="14100" max="14102" width="11.5703125" customWidth="1"/>
    <col min="14103" max="14103" width="8.85546875" customWidth="1"/>
    <col min="14104" max="14104" width="11.5703125" customWidth="1"/>
    <col min="14105" max="14106" width="11" customWidth="1"/>
    <col min="14107" max="14107" width="9.140625" customWidth="1"/>
    <col min="14108" max="14110" width="11.42578125" customWidth="1"/>
    <col min="14112" max="14114" width="11.42578125" customWidth="1"/>
    <col min="14118" max="14118" width="11.140625" customWidth="1"/>
    <col min="14122" max="14122" width="10.5703125" customWidth="1"/>
    <col min="14124" max="14124" width="11.85546875" customWidth="1"/>
    <col min="14126" max="14126" width="10.42578125" customWidth="1"/>
    <col min="14128" max="14128" width="11.5703125" customWidth="1"/>
    <col min="14130" max="14130" width="11.5703125" customWidth="1"/>
    <col min="14132" max="14132" width="12" customWidth="1"/>
    <col min="14134" max="14134" width="10.5703125" customWidth="1"/>
    <col min="14136" max="14136" width="11.42578125" customWidth="1"/>
    <col min="14137" max="14137" width="10.140625" customWidth="1"/>
    <col min="14138" max="14138" width="11.42578125" customWidth="1"/>
    <col min="14140" max="14140" width="11.85546875" customWidth="1"/>
    <col min="14142" max="14142" width="10.7109375" customWidth="1"/>
    <col min="14144" max="14146" width="12.140625" customWidth="1"/>
    <col min="14147" max="14147" width="9.5703125" customWidth="1"/>
    <col min="14148" max="14148" width="12.42578125" customWidth="1"/>
    <col min="14149" max="14150" width="10.85546875" customWidth="1"/>
    <col min="14151" max="14151" width="8.28515625" customWidth="1"/>
    <col min="14152" max="14152" width="11.42578125" customWidth="1"/>
    <col min="14153" max="14154" width="10.42578125" customWidth="1"/>
    <col min="14156" max="14156" width="11.5703125" customWidth="1"/>
    <col min="14158" max="14158" width="11.42578125" customWidth="1"/>
    <col min="14337" max="14337" width="6.42578125" customWidth="1"/>
    <col min="14338" max="14338" width="40.5703125" bestFit="1" customWidth="1"/>
    <col min="14339" max="14339" width="13.5703125" customWidth="1"/>
    <col min="14340" max="14340" width="14.5703125" customWidth="1"/>
    <col min="14341" max="14341" width="11.42578125" customWidth="1"/>
    <col min="14342" max="14342" width="15.7109375" customWidth="1"/>
    <col min="14343" max="14343" width="9" customWidth="1"/>
    <col min="14344" max="14344" width="12" customWidth="1"/>
    <col min="14345" max="14346" width="12.42578125" customWidth="1"/>
    <col min="14347" max="14347" width="9.5703125" customWidth="1"/>
    <col min="14348" max="14348" width="12.140625" customWidth="1"/>
    <col min="14349" max="14350" width="13.140625" customWidth="1"/>
    <col min="14351" max="14351" width="10.140625" customWidth="1"/>
    <col min="14352" max="14352" width="11.7109375" customWidth="1"/>
    <col min="14353" max="14354" width="11.140625" customWidth="1"/>
    <col min="14355" max="14355" width="9.140625" customWidth="1"/>
    <col min="14356" max="14358" width="11.5703125" customWidth="1"/>
    <col min="14359" max="14359" width="8.85546875" customWidth="1"/>
    <col min="14360" max="14360" width="11.5703125" customWidth="1"/>
    <col min="14361" max="14362" width="11" customWidth="1"/>
    <col min="14363" max="14363" width="9.140625" customWidth="1"/>
    <col min="14364" max="14366" width="11.42578125" customWidth="1"/>
    <col min="14368" max="14370" width="11.42578125" customWidth="1"/>
    <col min="14374" max="14374" width="11.140625" customWidth="1"/>
    <col min="14378" max="14378" width="10.5703125" customWidth="1"/>
    <col min="14380" max="14380" width="11.85546875" customWidth="1"/>
    <col min="14382" max="14382" width="10.42578125" customWidth="1"/>
    <col min="14384" max="14384" width="11.5703125" customWidth="1"/>
    <col min="14386" max="14386" width="11.5703125" customWidth="1"/>
    <col min="14388" max="14388" width="12" customWidth="1"/>
    <col min="14390" max="14390" width="10.5703125" customWidth="1"/>
    <col min="14392" max="14392" width="11.42578125" customWidth="1"/>
    <col min="14393" max="14393" width="10.140625" customWidth="1"/>
    <col min="14394" max="14394" width="11.42578125" customWidth="1"/>
    <col min="14396" max="14396" width="11.85546875" customWidth="1"/>
    <col min="14398" max="14398" width="10.7109375" customWidth="1"/>
    <col min="14400" max="14402" width="12.140625" customWidth="1"/>
    <col min="14403" max="14403" width="9.5703125" customWidth="1"/>
    <col min="14404" max="14404" width="12.42578125" customWidth="1"/>
    <col min="14405" max="14406" width="10.85546875" customWidth="1"/>
    <col min="14407" max="14407" width="8.28515625" customWidth="1"/>
    <col min="14408" max="14408" width="11.42578125" customWidth="1"/>
    <col min="14409" max="14410" width="10.42578125" customWidth="1"/>
    <col min="14412" max="14412" width="11.5703125" customWidth="1"/>
    <col min="14414" max="14414" width="11.42578125" customWidth="1"/>
    <col min="14593" max="14593" width="6.42578125" customWidth="1"/>
    <col min="14594" max="14594" width="40.5703125" bestFit="1" customWidth="1"/>
    <col min="14595" max="14595" width="13.5703125" customWidth="1"/>
    <col min="14596" max="14596" width="14.5703125" customWidth="1"/>
    <col min="14597" max="14597" width="11.42578125" customWidth="1"/>
    <col min="14598" max="14598" width="15.7109375" customWidth="1"/>
    <col min="14599" max="14599" width="9" customWidth="1"/>
    <col min="14600" max="14600" width="12" customWidth="1"/>
    <col min="14601" max="14602" width="12.42578125" customWidth="1"/>
    <col min="14603" max="14603" width="9.5703125" customWidth="1"/>
    <col min="14604" max="14604" width="12.140625" customWidth="1"/>
    <col min="14605" max="14606" width="13.140625" customWidth="1"/>
    <col min="14607" max="14607" width="10.140625" customWidth="1"/>
    <col min="14608" max="14608" width="11.7109375" customWidth="1"/>
    <col min="14609" max="14610" width="11.140625" customWidth="1"/>
    <col min="14611" max="14611" width="9.140625" customWidth="1"/>
    <col min="14612" max="14614" width="11.5703125" customWidth="1"/>
    <col min="14615" max="14615" width="8.85546875" customWidth="1"/>
    <col min="14616" max="14616" width="11.5703125" customWidth="1"/>
    <col min="14617" max="14618" width="11" customWidth="1"/>
    <col min="14619" max="14619" width="9.140625" customWidth="1"/>
    <col min="14620" max="14622" width="11.42578125" customWidth="1"/>
    <col min="14624" max="14626" width="11.42578125" customWidth="1"/>
    <col min="14630" max="14630" width="11.140625" customWidth="1"/>
    <col min="14634" max="14634" width="10.5703125" customWidth="1"/>
    <col min="14636" max="14636" width="11.85546875" customWidth="1"/>
    <col min="14638" max="14638" width="10.42578125" customWidth="1"/>
    <col min="14640" max="14640" width="11.5703125" customWidth="1"/>
    <col min="14642" max="14642" width="11.5703125" customWidth="1"/>
    <col min="14644" max="14644" width="12" customWidth="1"/>
    <col min="14646" max="14646" width="10.5703125" customWidth="1"/>
    <col min="14648" max="14648" width="11.42578125" customWidth="1"/>
    <col min="14649" max="14649" width="10.140625" customWidth="1"/>
    <col min="14650" max="14650" width="11.42578125" customWidth="1"/>
    <col min="14652" max="14652" width="11.85546875" customWidth="1"/>
    <col min="14654" max="14654" width="10.7109375" customWidth="1"/>
    <col min="14656" max="14658" width="12.140625" customWidth="1"/>
    <col min="14659" max="14659" width="9.5703125" customWidth="1"/>
    <col min="14660" max="14660" width="12.42578125" customWidth="1"/>
    <col min="14661" max="14662" width="10.85546875" customWidth="1"/>
    <col min="14663" max="14663" width="8.28515625" customWidth="1"/>
    <col min="14664" max="14664" width="11.42578125" customWidth="1"/>
    <col min="14665" max="14666" width="10.42578125" customWidth="1"/>
    <col min="14668" max="14668" width="11.5703125" customWidth="1"/>
    <col min="14670" max="14670" width="11.42578125" customWidth="1"/>
    <col min="14849" max="14849" width="6.42578125" customWidth="1"/>
    <col min="14850" max="14850" width="40.5703125" bestFit="1" customWidth="1"/>
    <col min="14851" max="14851" width="13.5703125" customWidth="1"/>
    <col min="14852" max="14852" width="14.5703125" customWidth="1"/>
    <col min="14853" max="14853" width="11.42578125" customWidth="1"/>
    <col min="14854" max="14854" width="15.7109375" customWidth="1"/>
    <col min="14855" max="14855" width="9" customWidth="1"/>
    <col min="14856" max="14856" width="12" customWidth="1"/>
    <col min="14857" max="14858" width="12.42578125" customWidth="1"/>
    <col min="14859" max="14859" width="9.5703125" customWidth="1"/>
    <col min="14860" max="14860" width="12.140625" customWidth="1"/>
    <col min="14861" max="14862" width="13.140625" customWidth="1"/>
    <col min="14863" max="14863" width="10.140625" customWidth="1"/>
    <col min="14864" max="14864" width="11.7109375" customWidth="1"/>
    <col min="14865" max="14866" width="11.140625" customWidth="1"/>
    <col min="14867" max="14867" width="9.140625" customWidth="1"/>
    <col min="14868" max="14870" width="11.5703125" customWidth="1"/>
    <col min="14871" max="14871" width="8.85546875" customWidth="1"/>
    <col min="14872" max="14872" width="11.5703125" customWidth="1"/>
    <col min="14873" max="14874" width="11" customWidth="1"/>
    <col min="14875" max="14875" width="9.140625" customWidth="1"/>
    <col min="14876" max="14878" width="11.42578125" customWidth="1"/>
    <col min="14880" max="14882" width="11.42578125" customWidth="1"/>
    <col min="14886" max="14886" width="11.140625" customWidth="1"/>
    <col min="14890" max="14890" width="10.5703125" customWidth="1"/>
    <col min="14892" max="14892" width="11.85546875" customWidth="1"/>
    <col min="14894" max="14894" width="10.42578125" customWidth="1"/>
    <col min="14896" max="14896" width="11.5703125" customWidth="1"/>
    <col min="14898" max="14898" width="11.5703125" customWidth="1"/>
    <col min="14900" max="14900" width="12" customWidth="1"/>
    <col min="14902" max="14902" width="10.5703125" customWidth="1"/>
    <col min="14904" max="14904" width="11.42578125" customWidth="1"/>
    <col min="14905" max="14905" width="10.140625" customWidth="1"/>
    <col min="14906" max="14906" width="11.42578125" customWidth="1"/>
    <col min="14908" max="14908" width="11.85546875" customWidth="1"/>
    <col min="14910" max="14910" width="10.7109375" customWidth="1"/>
    <col min="14912" max="14914" width="12.140625" customWidth="1"/>
    <col min="14915" max="14915" width="9.5703125" customWidth="1"/>
    <col min="14916" max="14916" width="12.42578125" customWidth="1"/>
    <col min="14917" max="14918" width="10.85546875" customWidth="1"/>
    <col min="14919" max="14919" width="8.28515625" customWidth="1"/>
    <col min="14920" max="14920" width="11.42578125" customWidth="1"/>
    <col min="14921" max="14922" width="10.42578125" customWidth="1"/>
    <col min="14924" max="14924" width="11.5703125" customWidth="1"/>
    <col min="14926" max="14926" width="11.42578125" customWidth="1"/>
    <col min="15105" max="15105" width="6.42578125" customWidth="1"/>
    <col min="15106" max="15106" width="40.5703125" bestFit="1" customWidth="1"/>
    <col min="15107" max="15107" width="13.5703125" customWidth="1"/>
    <col min="15108" max="15108" width="14.5703125" customWidth="1"/>
    <col min="15109" max="15109" width="11.42578125" customWidth="1"/>
    <col min="15110" max="15110" width="15.7109375" customWidth="1"/>
    <col min="15111" max="15111" width="9" customWidth="1"/>
    <col min="15112" max="15112" width="12" customWidth="1"/>
    <col min="15113" max="15114" width="12.42578125" customWidth="1"/>
    <col min="15115" max="15115" width="9.5703125" customWidth="1"/>
    <col min="15116" max="15116" width="12.140625" customWidth="1"/>
    <col min="15117" max="15118" width="13.140625" customWidth="1"/>
    <col min="15119" max="15119" width="10.140625" customWidth="1"/>
    <col min="15120" max="15120" width="11.7109375" customWidth="1"/>
    <col min="15121" max="15122" width="11.140625" customWidth="1"/>
    <col min="15123" max="15123" width="9.140625" customWidth="1"/>
    <col min="15124" max="15126" width="11.5703125" customWidth="1"/>
    <col min="15127" max="15127" width="8.85546875" customWidth="1"/>
    <col min="15128" max="15128" width="11.5703125" customWidth="1"/>
    <col min="15129" max="15130" width="11" customWidth="1"/>
    <col min="15131" max="15131" width="9.140625" customWidth="1"/>
    <col min="15132" max="15134" width="11.42578125" customWidth="1"/>
    <col min="15136" max="15138" width="11.42578125" customWidth="1"/>
    <col min="15142" max="15142" width="11.140625" customWidth="1"/>
    <col min="15146" max="15146" width="10.5703125" customWidth="1"/>
    <col min="15148" max="15148" width="11.85546875" customWidth="1"/>
    <col min="15150" max="15150" width="10.42578125" customWidth="1"/>
    <col min="15152" max="15152" width="11.5703125" customWidth="1"/>
    <col min="15154" max="15154" width="11.5703125" customWidth="1"/>
    <col min="15156" max="15156" width="12" customWidth="1"/>
    <col min="15158" max="15158" width="10.5703125" customWidth="1"/>
    <col min="15160" max="15160" width="11.42578125" customWidth="1"/>
    <col min="15161" max="15161" width="10.140625" customWidth="1"/>
    <col min="15162" max="15162" width="11.42578125" customWidth="1"/>
    <col min="15164" max="15164" width="11.85546875" customWidth="1"/>
    <col min="15166" max="15166" width="10.7109375" customWidth="1"/>
    <col min="15168" max="15170" width="12.140625" customWidth="1"/>
    <col min="15171" max="15171" width="9.5703125" customWidth="1"/>
    <col min="15172" max="15172" width="12.42578125" customWidth="1"/>
    <col min="15173" max="15174" width="10.85546875" customWidth="1"/>
    <col min="15175" max="15175" width="8.28515625" customWidth="1"/>
    <col min="15176" max="15176" width="11.42578125" customWidth="1"/>
    <col min="15177" max="15178" width="10.42578125" customWidth="1"/>
    <col min="15180" max="15180" width="11.5703125" customWidth="1"/>
    <col min="15182" max="15182" width="11.42578125" customWidth="1"/>
    <col min="15361" max="15361" width="6.42578125" customWidth="1"/>
    <col min="15362" max="15362" width="40.5703125" bestFit="1" customWidth="1"/>
    <col min="15363" max="15363" width="13.5703125" customWidth="1"/>
    <col min="15364" max="15364" width="14.5703125" customWidth="1"/>
    <col min="15365" max="15365" width="11.42578125" customWidth="1"/>
    <col min="15366" max="15366" width="15.7109375" customWidth="1"/>
    <col min="15367" max="15367" width="9" customWidth="1"/>
    <col min="15368" max="15368" width="12" customWidth="1"/>
    <col min="15369" max="15370" width="12.42578125" customWidth="1"/>
    <col min="15371" max="15371" width="9.5703125" customWidth="1"/>
    <col min="15372" max="15372" width="12.140625" customWidth="1"/>
    <col min="15373" max="15374" width="13.140625" customWidth="1"/>
    <col min="15375" max="15375" width="10.140625" customWidth="1"/>
    <col min="15376" max="15376" width="11.7109375" customWidth="1"/>
    <col min="15377" max="15378" width="11.140625" customWidth="1"/>
    <col min="15379" max="15379" width="9.140625" customWidth="1"/>
    <col min="15380" max="15382" width="11.5703125" customWidth="1"/>
    <col min="15383" max="15383" width="8.85546875" customWidth="1"/>
    <col min="15384" max="15384" width="11.5703125" customWidth="1"/>
    <col min="15385" max="15386" width="11" customWidth="1"/>
    <col min="15387" max="15387" width="9.140625" customWidth="1"/>
    <col min="15388" max="15390" width="11.42578125" customWidth="1"/>
    <col min="15392" max="15394" width="11.42578125" customWidth="1"/>
    <col min="15398" max="15398" width="11.140625" customWidth="1"/>
    <col min="15402" max="15402" width="10.5703125" customWidth="1"/>
    <col min="15404" max="15404" width="11.85546875" customWidth="1"/>
    <col min="15406" max="15406" width="10.42578125" customWidth="1"/>
    <col min="15408" max="15408" width="11.5703125" customWidth="1"/>
    <col min="15410" max="15410" width="11.5703125" customWidth="1"/>
    <col min="15412" max="15412" width="12" customWidth="1"/>
    <col min="15414" max="15414" width="10.5703125" customWidth="1"/>
    <col min="15416" max="15416" width="11.42578125" customWidth="1"/>
    <col min="15417" max="15417" width="10.140625" customWidth="1"/>
    <col min="15418" max="15418" width="11.42578125" customWidth="1"/>
    <col min="15420" max="15420" width="11.85546875" customWidth="1"/>
    <col min="15422" max="15422" width="10.7109375" customWidth="1"/>
    <col min="15424" max="15426" width="12.140625" customWidth="1"/>
    <col min="15427" max="15427" width="9.5703125" customWidth="1"/>
    <col min="15428" max="15428" width="12.42578125" customWidth="1"/>
    <col min="15429" max="15430" width="10.85546875" customWidth="1"/>
    <col min="15431" max="15431" width="8.28515625" customWidth="1"/>
    <col min="15432" max="15432" width="11.42578125" customWidth="1"/>
    <col min="15433" max="15434" width="10.42578125" customWidth="1"/>
    <col min="15436" max="15436" width="11.5703125" customWidth="1"/>
    <col min="15438" max="15438" width="11.42578125" customWidth="1"/>
    <col min="15617" max="15617" width="6.42578125" customWidth="1"/>
    <col min="15618" max="15618" width="40.5703125" bestFit="1" customWidth="1"/>
    <col min="15619" max="15619" width="13.5703125" customWidth="1"/>
    <col min="15620" max="15620" width="14.5703125" customWidth="1"/>
    <col min="15621" max="15621" width="11.42578125" customWidth="1"/>
    <col min="15622" max="15622" width="15.7109375" customWidth="1"/>
    <col min="15623" max="15623" width="9" customWidth="1"/>
    <col min="15624" max="15624" width="12" customWidth="1"/>
    <col min="15625" max="15626" width="12.42578125" customWidth="1"/>
    <col min="15627" max="15627" width="9.5703125" customWidth="1"/>
    <col min="15628" max="15628" width="12.140625" customWidth="1"/>
    <col min="15629" max="15630" width="13.140625" customWidth="1"/>
    <col min="15631" max="15631" width="10.140625" customWidth="1"/>
    <col min="15632" max="15632" width="11.7109375" customWidth="1"/>
    <col min="15633" max="15634" width="11.140625" customWidth="1"/>
    <col min="15635" max="15635" width="9.140625" customWidth="1"/>
    <col min="15636" max="15638" width="11.5703125" customWidth="1"/>
    <col min="15639" max="15639" width="8.85546875" customWidth="1"/>
    <col min="15640" max="15640" width="11.5703125" customWidth="1"/>
    <col min="15641" max="15642" width="11" customWidth="1"/>
    <col min="15643" max="15643" width="9.140625" customWidth="1"/>
    <col min="15644" max="15646" width="11.42578125" customWidth="1"/>
    <col min="15648" max="15650" width="11.42578125" customWidth="1"/>
    <col min="15654" max="15654" width="11.140625" customWidth="1"/>
    <col min="15658" max="15658" width="10.5703125" customWidth="1"/>
    <col min="15660" max="15660" width="11.85546875" customWidth="1"/>
    <col min="15662" max="15662" width="10.42578125" customWidth="1"/>
    <col min="15664" max="15664" width="11.5703125" customWidth="1"/>
    <col min="15666" max="15666" width="11.5703125" customWidth="1"/>
    <col min="15668" max="15668" width="12" customWidth="1"/>
    <col min="15670" max="15670" width="10.5703125" customWidth="1"/>
    <col min="15672" max="15672" width="11.42578125" customWidth="1"/>
    <col min="15673" max="15673" width="10.140625" customWidth="1"/>
    <col min="15674" max="15674" width="11.42578125" customWidth="1"/>
    <col min="15676" max="15676" width="11.85546875" customWidth="1"/>
    <col min="15678" max="15678" width="10.7109375" customWidth="1"/>
    <col min="15680" max="15682" width="12.140625" customWidth="1"/>
    <col min="15683" max="15683" width="9.5703125" customWidth="1"/>
    <col min="15684" max="15684" width="12.42578125" customWidth="1"/>
    <col min="15685" max="15686" width="10.85546875" customWidth="1"/>
    <col min="15687" max="15687" width="8.28515625" customWidth="1"/>
    <col min="15688" max="15688" width="11.42578125" customWidth="1"/>
    <col min="15689" max="15690" width="10.42578125" customWidth="1"/>
    <col min="15692" max="15692" width="11.5703125" customWidth="1"/>
    <col min="15694" max="15694" width="11.42578125" customWidth="1"/>
    <col min="15873" max="15873" width="6.42578125" customWidth="1"/>
    <col min="15874" max="15874" width="40.5703125" bestFit="1" customWidth="1"/>
    <col min="15875" max="15875" width="13.5703125" customWidth="1"/>
    <col min="15876" max="15876" width="14.5703125" customWidth="1"/>
    <col min="15877" max="15877" width="11.42578125" customWidth="1"/>
    <col min="15878" max="15878" width="15.7109375" customWidth="1"/>
    <col min="15879" max="15879" width="9" customWidth="1"/>
    <col min="15880" max="15880" width="12" customWidth="1"/>
    <col min="15881" max="15882" width="12.42578125" customWidth="1"/>
    <col min="15883" max="15883" width="9.5703125" customWidth="1"/>
    <col min="15884" max="15884" width="12.140625" customWidth="1"/>
    <col min="15885" max="15886" width="13.140625" customWidth="1"/>
    <col min="15887" max="15887" width="10.140625" customWidth="1"/>
    <col min="15888" max="15888" width="11.7109375" customWidth="1"/>
    <col min="15889" max="15890" width="11.140625" customWidth="1"/>
    <col min="15891" max="15891" width="9.140625" customWidth="1"/>
    <col min="15892" max="15894" width="11.5703125" customWidth="1"/>
    <col min="15895" max="15895" width="8.85546875" customWidth="1"/>
    <col min="15896" max="15896" width="11.5703125" customWidth="1"/>
    <col min="15897" max="15898" width="11" customWidth="1"/>
    <col min="15899" max="15899" width="9.140625" customWidth="1"/>
    <col min="15900" max="15902" width="11.42578125" customWidth="1"/>
    <col min="15904" max="15906" width="11.42578125" customWidth="1"/>
    <col min="15910" max="15910" width="11.140625" customWidth="1"/>
    <col min="15914" max="15914" width="10.5703125" customWidth="1"/>
    <col min="15916" max="15916" width="11.85546875" customWidth="1"/>
    <col min="15918" max="15918" width="10.42578125" customWidth="1"/>
    <col min="15920" max="15920" width="11.5703125" customWidth="1"/>
    <col min="15922" max="15922" width="11.5703125" customWidth="1"/>
    <col min="15924" max="15924" width="12" customWidth="1"/>
    <col min="15926" max="15926" width="10.5703125" customWidth="1"/>
    <col min="15928" max="15928" width="11.42578125" customWidth="1"/>
    <col min="15929" max="15929" width="10.140625" customWidth="1"/>
    <col min="15930" max="15930" width="11.42578125" customWidth="1"/>
    <col min="15932" max="15932" width="11.85546875" customWidth="1"/>
    <col min="15934" max="15934" width="10.7109375" customWidth="1"/>
    <col min="15936" max="15938" width="12.140625" customWidth="1"/>
    <col min="15939" max="15939" width="9.5703125" customWidth="1"/>
    <col min="15940" max="15940" width="12.42578125" customWidth="1"/>
    <col min="15941" max="15942" width="10.85546875" customWidth="1"/>
    <col min="15943" max="15943" width="8.28515625" customWidth="1"/>
    <col min="15944" max="15944" width="11.42578125" customWidth="1"/>
    <col min="15945" max="15946" width="10.42578125" customWidth="1"/>
    <col min="15948" max="15948" width="11.5703125" customWidth="1"/>
    <col min="15950" max="15950" width="11.42578125" customWidth="1"/>
    <col min="16129" max="16129" width="6.42578125" customWidth="1"/>
    <col min="16130" max="16130" width="40.5703125" bestFit="1" customWidth="1"/>
    <col min="16131" max="16131" width="13.5703125" customWidth="1"/>
    <col min="16132" max="16132" width="14.5703125" customWidth="1"/>
    <col min="16133" max="16133" width="11.42578125" customWidth="1"/>
    <col min="16134" max="16134" width="15.7109375" customWidth="1"/>
    <col min="16135" max="16135" width="9" customWidth="1"/>
    <col min="16136" max="16136" width="12" customWidth="1"/>
    <col min="16137" max="16138" width="12.42578125" customWidth="1"/>
    <col min="16139" max="16139" width="9.5703125" customWidth="1"/>
    <col min="16140" max="16140" width="12.140625" customWidth="1"/>
    <col min="16141" max="16142" width="13.140625" customWidth="1"/>
    <col min="16143" max="16143" width="10.140625" customWidth="1"/>
    <col min="16144" max="16144" width="11.7109375" customWidth="1"/>
    <col min="16145" max="16146" width="11.140625" customWidth="1"/>
    <col min="16147" max="16147" width="9.140625" customWidth="1"/>
    <col min="16148" max="16150" width="11.5703125" customWidth="1"/>
    <col min="16151" max="16151" width="8.85546875" customWidth="1"/>
    <col min="16152" max="16152" width="11.5703125" customWidth="1"/>
    <col min="16153" max="16154" width="11" customWidth="1"/>
    <col min="16155" max="16155" width="9.140625" customWidth="1"/>
    <col min="16156" max="16158" width="11.42578125" customWidth="1"/>
    <col min="16160" max="16162" width="11.42578125" customWidth="1"/>
    <col min="16166" max="16166" width="11.140625" customWidth="1"/>
    <col min="16170" max="16170" width="10.5703125" customWidth="1"/>
    <col min="16172" max="16172" width="11.85546875" customWidth="1"/>
    <col min="16174" max="16174" width="10.42578125" customWidth="1"/>
    <col min="16176" max="16176" width="11.5703125" customWidth="1"/>
    <col min="16178" max="16178" width="11.5703125" customWidth="1"/>
    <col min="16180" max="16180" width="12" customWidth="1"/>
    <col min="16182" max="16182" width="10.5703125" customWidth="1"/>
    <col min="16184" max="16184" width="11.42578125" customWidth="1"/>
    <col min="16185" max="16185" width="10.140625" customWidth="1"/>
    <col min="16186" max="16186" width="11.42578125" customWidth="1"/>
    <col min="16188" max="16188" width="11.85546875" customWidth="1"/>
    <col min="16190" max="16190" width="10.7109375" customWidth="1"/>
    <col min="16192" max="16194" width="12.140625" customWidth="1"/>
    <col min="16195" max="16195" width="9.5703125" customWidth="1"/>
    <col min="16196" max="16196" width="12.42578125" customWidth="1"/>
    <col min="16197" max="16198" width="10.85546875" customWidth="1"/>
    <col min="16199" max="16199" width="8.28515625" customWidth="1"/>
    <col min="16200" max="16200" width="11.42578125" customWidth="1"/>
    <col min="16201" max="16202" width="10.42578125" customWidth="1"/>
    <col min="16204" max="16204" width="11.5703125" customWidth="1"/>
    <col min="16206" max="16206" width="11.42578125" customWidth="1"/>
  </cols>
  <sheetData>
    <row r="1" spans="1:78" ht="15.75" x14ac:dyDescent="0.25">
      <c r="A1" s="1" t="s">
        <v>0</v>
      </c>
      <c r="B1" s="1"/>
      <c r="G1" s="2"/>
      <c r="H1" s="2"/>
      <c r="I1" s="2"/>
      <c r="J1" s="2"/>
      <c r="K1" s="2"/>
      <c r="L1" s="2"/>
      <c r="M1" s="2"/>
      <c r="N1" s="2"/>
      <c r="O1" s="2"/>
      <c r="BW1" s="3"/>
      <c r="BX1" s="3"/>
    </row>
    <row r="2" spans="1:78" ht="18" x14ac:dyDescent="0.25">
      <c r="A2" s="1"/>
      <c r="B2" s="1"/>
      <c r="C2" s="4" t="s">
        <v>1</v>
      </c>
      <c r="G2" s="2"/>
      <c r="H2" s="2"/>
      <c r="I2" s="2"/>
      <c r="J2" s="2"/>
      <c r="K2" s="2"/>
      <c r="L2" s="2"/>
      <c r="M2" s="2"/>
      <c r="N2" s="2"/>
      <c r="O2" s="2"/>
      <c r="BW2" s="3"/>
      <c r="BX2" s="3"/>
    </row>
    <row r="3" spans="1:78" ht="21" thickBot="1" x14ac:dyDescent="0.35">
      <c r="A3" s="5" t="s">
        <v>2</v>
      </c>
      <c r="BW3" s="3"/>
      <c r="BX3" s="3"/>
    </row>
    <row r="4" spans="1:78" ht="26.25" customHeight="1" thickBot="1" x14ac:dyDescent="0.3">
      <c r="A4" s="6" t="s">
        <v>3</v>
      </c>
      <c r="B4" s="7" t="s">
        <v>4</v>
      </c>
      <c r="C4" s="7" t="s">
        <v>5</v>
      </c>
      <c r="D4" s="7"/>
      <c r="E4" s="7"/>
      <c r="F4" s="7"/>
      <c r="G4" s="8" t="s">
        <v>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7" t="s">
        <v>7</v>
      </c>
      <c r="X4" s="7"/>
      <c r="Y4" s="7"/>
      <c r="Z4" s="7"/>
      <c r="AA4" s="7"/>
      <c r="AB4" s="7"/>
      <c r="AC4" s="7"/>
      <c r="AD4" s="7"/>
      <c r="AE4" s="7" t="s">
        <v>8</v>
      </c>
      <c r="AF4" s="7"/>
      <c r="AG4" s="7"/>
      <c r="AH4" s="7"/>
      <c r="AI4" s="7"/>
      <c r="AJ4" s="7"/>
      <c r="AK4" s="7"/>
      <c r="AL4" s="7"/>
      <c r="AM4" s="9" t="s">
        <v>9</v>
      </c>
      <c r="AN4" s="9"/>
      <c r="AO4" s="9"/>
      <c r="AP4" s="9"/>
      <c r="AQ4" s="9"/>
      <c r="AR4" s="9"/>
      <c r="AS4" s="9"/>
      <c r="AT4" s="9"/>
      <c r="AU4" s="7" t="s">
        <v>10</v>
      </c>
      <c r="AV4" s="7"/>
      <c r="AW4" s="7"/>
      <c r="AX4" s="7"/>
      <c r="AY4" s="7"/>
      <c r="AZ4" s="7"/>
      <c r="BA4" s="7"/>
      <c r="BB4" s="7"/>
      <c r="BC4" s="7" t="s">
        <v>11</v>
      </c>
      <c r="BD4" s="7"/>
      <c r="BE4" s="7"/>
      <c r="BF4" s="7"/>
      <c r="BG4" s="7"/>
      <c r="BH4" s="7"/>
      <c r="BI4" s="7"/>
      <c r="BJ4" s="7"/>
      <c r="BK4" s="7" t="s">
        <v>12</v>
      </c>
      <c r="BL4" s="7"/>
      <c r="BM4" s="7"/>
      <c r="BN4" s="7"/>
      <c r="BO4" s="7"/>
      <c r="BP4" s="7"/>
      <c r="BQ4" s="7"/>
      <c r="BR4" s="7"/>
      <c r="BS4" s="7" t="s">
        <v>13</v>
      </c>
      <c r="BT4" s="7"/>
      <c r="BU4" s="7"/>
      <c r="BV4" s="7"/>
      <c r="BW4" s="7"/>
      <c r="BX4" s="7"/>
      <c r="BY4" s="7"/>
      <c r="BZ4" s="7"/>
    </row>
    <row r="5" spans="1:78" ht="64.5" customHeight="1" thickBot="1" x14ac:dyDescent="0.3">
      <c r="A5" s="10"/>
      <c r="B5" s="11"/>
      <c r="C5" s="12" t="s">
        <v>14</v>
      </c>
      <c r="D5" s="12" t="s">
        <v>15</v>
      </c>
      <c r="E5" s="13" t="s">
        <v>16</v>
      </c>
      <c r="F5" s="13"/>
      <c r="G5" s="14" t="s">
        <v>17</v>
      </c>
      <c r="H5" s="14"/>
      <c r="I5" s="14"/>
      <c r="J5" s="14"/>
      <c r="K5" s="14" t="s">
        <v>18</v>
      </c>
      <c r="L5" s="14"/>
      <c r="M5" s="14"/>
      <c r="N5" s="14"/>
      <c r="O5" s="14" t="s">
        <v>19</v>
      </c>
      <c r="P5" s="14"/>
      <c r="Q5" s="14"/>
      <c r="R5" s="14"/>
      <c r="S5" s="14" t="s">
        <v>20</v>
      </c>
      <c r="T5" s="14"/>
      <c r="U5" s="14"/>
      <c r="V5" s="14"/>
      <c r="W5" s="14" t="s">
        <v>21</v>
      </c>
      <c r="X5" s="14"/>
      <c r="Y5" s="14"/>
      <c r="Z5" s="14"/>
      <c r="AA5" s="14" t="s">
        <v>22</v>
      </c>
      <c r="AB5" s="14"/>
      <c r="AC5" s="14"/>
      <c r="AD5" s="14"/>
      <c r="AE5" s="14" t="s">
        <v>23</v>
      </c>
      <c r="AF5" s="14"/>
      <c r="AG5" s="14"/>
      <c r="AH5" s="14"/>
      <c r="AI5" s="14" t="s">
        <v>22</v>
      </c>
      <c r="AJ5" s="14"/>
      <c r="AK5" s="14"/>
      <c r="AL5" s="14"/>
      <c r="AM5" s="14" t="s">
        <v>24</v>
      </c>
      <c r="AN5" s="14"/>
      <c r="AO5" s="14"/>
      <c r="AP5" s="14"/>
      <c r="AQ5" s="14" t="s">
        <v>22</v>
      </c>
      <c r="AR5" s="14"/>
      <c r="AS5" s="14"/>
      <c r="AT5" s="14"/>
      <c r="AU5" s="14" t="s">
        <v>25</v>
      </c>
      <c r="AV5" s="14"/>
      <c r="AW5" s="14"/>
      <c r="AX5" s="14"/>
      <c r="AY5" s="14" t="s">
        <v>22</v>
      </c>
      <c r="AZ5" s="14"/>
      <c r="BA5" s="14"/>
      <c r="BB5" s="14"/>
      <c r="BC5" s="14" t="s">
        <v>26</v>
      </c>
      <c r="BD5" s="14"/>
      <c r="BE5" s="14"/>
      <c r="BF5" s="14"/>
      <c r="BG5" s="14" t="s">
        <v>22</v>
      </c>
      <c r="BH5" s="14"/>
      <c r="BI5" s="14"/>
      <c r="BJ5" s="14"/>
      <c r="BK5" s="14" t="s">
        <v>27</v>
      </c>
      <c r="BL5" s="14"/>
      <c r="BM5" s="14"/>
      <c r="BN5" s="14"/>
      <c r="BO5" s="14" t="s">
        <v>22</v>
      </c>
      <c r="BP5" s="14"/>
      <c r="BQ5" s="14"/>
      <c r="BR5" s="14"/>
      <c r="BS5" s="14" t="s">
        <v>28</v>
      </c>
      <c r="BT5" s="14"/>
      <c r="BU5" s="14"/>
      <c r="BV5" s="14"/>
      <c r="BW5" s="14" t="s">
        <v>22</v>
      </c>
      <c r="BX5" s="14"/>
      <c r="BY5" s="14"/>
      <c r="BZ5" s="14"/>
    </row>
    <row r="6" spans="1:78" ht="72.75" customHeight="1" thickBot="1" x14ac:dyDescent="0.3">
      <c r="A6" s="10"/>
      <c r="B6" s="11"/>
      <c r="C6" s="12"/>
      <c r="D6" s="12"/>
      <c r="E6" s="12" t="s">
        <v>29</v>
      </c>
      <c r="F6" s="15" t="s">
        <v>30</v>
      </c>
      <c r="G6" s="12" t="s">
        <v>31</v>
      </c>
      <c r="H6" s="12" t="s">
        <v>32</v>
      </c>
      <c r="I6" s="16" t="s">
        <v>16</v>
      </c>
      <c r="J6" s="16"/>
      <c r="K6" s="12" t="s">
        <v>31</v>
      </c>
      <c r="L6" s="12" t="s">
        <v>32</v>
      </c>
      <c r="M6" s="16" t="s">
        <v>16</v>
      </c>
      <c r="N6" s="16"/>
      <c r="O6" s="12" t="s">
        <v>31</v>
      </c>
      <c r="P6" s="12" t="s">
        <v>32</v>
      </c>
      <c r="Q6" s="16" t="s">
        <v>16</v>
      </c>
      <c r="R6" s="16"/>
      <c r="S6" s="12" t="s">
        <v>31</v>
      </c>
      <c r="T6" s="12" t="s">
        <v>32</v>
      </c>
      <c r="U6" s="16" t="s">
        <v>16</v>
      </c>
      <c r="V6" s="16"/>
      <c r="W6" s="12" t="s">
        <v>31</v>
      </c>
      <c r="X6" s="12" t="s">
        <v>32</v>
      </c>
      <c r="Y6" s="16" t="s">
        <v>16</v>
      </c>
      <c r="Z6" s="16"/>
      <c r="AA6" s="12" t="s">
        <v>31</v>
      </c>
      <c r="AB6" s="12" t="s">
        <v>32</v>
      </c>
      <c r="AC6" s="16" t="s">
        <v>16</v>
      </c>
      <c r="AD6" s="16"/>
      <c r="AE6" s="12" t="s">
        <v>31</v>
      </c>
      <c r="AF6" s="12" t="s">
        <v>32</v>
      </c>
      <c r="AG6" s="16" t="s">
        <v>16</v>
      </c>
      <c r="AH6" s="16"/>
      <c r="AI6" s="12" t="s">
        <v>31</v>
      </c>
      <c r="AJ6" s="12" t="s">
        <v>32</v>
      </c>
      <c r="AK6" s="16" t="s">
        <v>16</v>
      </c>
      <c r="AL6" s="16"/>
      <c r="AM6" s="12" t="s">
        <v>31</v>
      </c>
      <c r="AN6" s="12" t="s">
        <v>32</v>
      </c>
      <c r="AO6" s="16" t="s">
        <v>16</v>
      </c>
      <c r="AP6" s="16"/>
      <c r="AQ6" s="12" t="s">
        <v>31</v>
      </c>
      <c r="AR6" s="12" t="s">
        <v>32</v>
      </c>
      <c r="AS6" s="16" t="s">
        <v>16</v>
      </c>
      <c r="AT6" s="16"/>
      <c r="AU6" s="12" t="s">
        <v>31</v>
      </c>
      <c r="AV6" s="12" t="s">
        <v>32</v>
      </c>
      <c r="AW6" s="16" t="s">
        <v>16</v>
      </c>
      <c r="AX6" s="16"/>
      <c r="AY6" s="12" t="s">
        <v>31</v>
      </c>
      <c r="AZ6" s="12" t="s">
        <v>32</v>
      </c>
      <c r="BA6" s="16" t="s">
        <v>16</v>
      </c>
      <c r="BB6" s="16"/>
      <c r="BC6" s="12" t="s">
        <v>31</v>
      </c>
      <c r="BD6" s="12" t="s">
        <v>32</v>
      </c>
      <c r="BE6" s="16" t="s">
        <v>16</v>
      </c>
      <c r="BF6" s="16"/>
      <c r="BG6" s="12" t="s">
        <v>31</v>
      </c>
      <c r="BH6" s="12" t="s">
        <v>32</v>
      </c>
      <c r="BI6" s="16" t="s">
        <v>16</v>
      </c>
      <c r="BJ6" s="16"/>
      <c r="BK6" s="12" t="s">
        <v>31</v>
      </c>
      <c r="BL6" s="12" t="s">
        <v>32</v>
      </c>
      <c r="BM6" s="16" t="s">
        <v>16</v>
      </c>
      <c r="BN6" s="16"/>
      <c r="BO6" s="12" t="s">
        <v>31</v>
      </c>
      <c r="BP6" s="12" t="s">
        <v>32</v>
      </c>
      <c r="BQ6" s="16" t="s">
        <v>16</v>
      </c>
      <c r="BR6" s="16"/>
      <c r="BS6" s="12" t="s">
        <v>31</v>
      </c>
      <c r="BT6" s="12" t="s">
        <v>32</v>
      </c>
      <c r="BU6" s="16" t="s">
        <v>16</v>
      </c>
      <c r="BV6" s="16"/>
      <c r="BW6" s="12" t="s">
        <v>31</v>
      </c>
      <c r="BX6" s="17" t="s">
        <v>32</v>
      </c>
      <c r="BY6" s="16" t="s">
        <v>16</v>
      </c>
      <c r="BZ6" s="16"/>
    </row>
    <row r="7" spans="1:78" ht="35.25" customHeight="1" thickBot="1" x14ac:dyDescent="0.3">
      <c r="A7" s="18"/>
      <c r="B7" s="19"/>
      <c r="C7" s="12"/>
      <c r="D7" s="12"/>
      <c r="E7" s="12"/>
      <c r="F7" s="15"/>
      <c r="G7" s="12"/>
      <c r="H7" s="12"/>
      <c r="I7" s="20" t="s">
        <v>29</v>
      </c>
      <c r="J7" s="20" t="s">
        <v>30</v>
      </c>
      <c r="K7" s="12"/>
      <c r="L7" s="12"/>
      <c r="M7" s="20" t="s">
        <v>29</v>
      </c>
      <c r="N7" s="20" t="s">
        <v>30</v>
      </c>
      <c r="O7" s="12"/>
      <c r="P7" s="12"/>
      <c r="Q7" s="20" t="s">
        <v>29</v>
      </c>
      <c r="R7" s="20" t="s">
        <v>30</v>
      </c>
      <c r="S7" s="12"/>
      <c r="T7" s="12"/>
      <c r="U7" s="20" t="s">
        <v>29</v>
      </c>
      <c r="V7" s="20" t="s">
        <v>30</v>
      </c>
      <c r="W7" s="12"/>
      <c r="X7" s="12"/>
      <c r="Y7" s="20" t="s">
        <v>29</v>
      </c>
      <c r="Z7" s="20" t="s">
        <v>30</v>
      </c>
      <c r="AA7" s="12"/>
      <c r="AB7" s="12"/>
      <c r="AC7" s="20" t="s">
        <v>29</v>
      </c>
      <c r="AD7" s="20" t="s">
        <v>30</v>
      </c>
      <c r="AE7" s="12"/>
      <c r="AF7" s="12"/>
      <c r="AG7" s="20" t="s">
        <v>29</v>
      </c>
      <c r="AH7" s="20" t="s">
        <v>30</v>
      </c>
      <c r="AI7" s="12"/>
      <c r="AJ7" s="12"/>
      <c r="AK7" s="20" t="s">
        <v>29</v>
      </c>
      <c r="AL7" s="20" t="s">
        <v>30</v>
      </c>
      <c r="AM7" s="12"/>
      <c r="AN7" s="12"/>
      <c r="AO7" s="20" t="s">
        <v>29</v>
      </c>
      <c r="AP7" s="20" t="s">
        <v>30</v>
      </c>
      <c r="AQ7" s="12"/>
      <c r="AR7" s="12"/>
      <c r="AS7" s="20" t="s">
        <v>29</v>
      </c>
      <c r="AT7" s="20" t="s">
        <v>30</v>
      </c>
      <c r="AU7" s="12"/>
      <c r="AV7" s="12"/>
      <c r="AW7" s="20" t="s">
        <v>29</v>
      </c>
      <c r="AX7" s="20" t="s">
        <v>30</v>
      </c>
      <c r="AY7" s="12"/>
      <c r="AZ7" s="12"/>
      <c r="BA7" s="20" t="s">
        <v>29</v>
      </c>
      <c r="BB7" s="20" t="s">
        <v>30</v>
      </c>
      <c r="BC7" s="12"/>
      <c r="BD7" s="12"/>
      <c r="BE7" s="20" t="s">
        <v>29</v>
      </c>
      <c r="BF7" s="20" t="s">
        <v>30</v>
      </c>
      <c r="BG7" s="12"/>
      <c r="BH7" s="12"/>
      <c r="BI7" s="20" t="s">
        <v>29</v>
      </c>
      <c r="BJ7" s="20" t="s">
        <v>30</v>
      </c>
      <c r="BK7" s="12"/>
      <c r="BL7" s="12"/>
      <c r="BM7" s="20" t="s">
        <v>29</v>
      </c>
      <c r="BN7" s="20" t="s">
        <v>30</v>
      </c>
      <c r="BO7" s="12"/>
      <c r="BP7" s="12"/>
      <c r="BQ7" s="20" t="s">
        <v>29</v>
      </c>
      <c r="BR7" s="20" t="s">
        <v>30</v>
      </c>
      <c r="BS7" s="12"/>
      <c r="BT7" s="12"/>
      <c r="BU7" s="20" t="s">
        <v>29</v>
      </c>
      <c r="BV7" s="20" t="s">
        <v>30</v>
      </c>
      <c r="BW7" s="12"/>
      <c r="BX7" s="17"/>
      <c r="BY7" s="20" t="s">
        <v>29</v>
      </c>
      <c r="BZ7" s="20" t="s">
        <v>30</v>
      </c>
    </row>
    <row r="8" spans="1:78" ht="17.25" customHeight="1" thickBot="1" x14ac:dyDescent="0.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  <c r="X8" s="21">
        <v>24</v>
      </c>
      <c r="Y8" s="21">
        <v>25</v>
      </c>
      <c r="Z8" s="21">
        <v>26</v>
      </c>
      <c r="AA8" s="21">
        <v>27</v>
      </c>
      <c r="AB8" s="21">
        <v>28</v>
      </c>
      <c r="AC8" s="21">
        <v>29</v>
      </c>
      <c r="AD8" s="21">
        <v>30</v>
      </c>
      <c r="AE8" s="21">
        <v>31</v>
      </c>
      <c r="AF8" s="21">
        <v>32</v>
      </c>
      <c r="AG8" s="21">
        <v>33</v>
      </c>
      <c r="AH8" s="21">
        <v>34</v>
      </c>
      <c r="AI8" s="21">
        <v>35</v>
      </c>
      <c r="AJ8" s="21">
        <v>36</v>
      </c>
      <c r="AK8" s="21">
        <v>37</v>
      </c>
      <c r="AL8" s="21">
        <v>38</v>
      </c>
      <c r="AM8" s="21">
        <v>39</v>
      </c>
      <c r="AN8" s="21">
        <v>40</v>
      </c>
      <c r="AO8" s="21">
        <v>41</v>
      </c>
      <c r="AP8" s="21">
        <v>42</v>
      </c>
      <c r="AQ8" s="21">
        <v>43</v>
      </c>
      <c r="AR8" s="21">
        <v>44</v>
      </c>
      <c r="AS8" s="21">
        <v>45</v>
      </c>
      <c r="AT8" s="21">
        <v>46</v>
      </c>
      <c r="AU8" s="21">
        <v>47</v>
      </c>
      <c r="AV8" s="21">
        <v>48</v>
      </c>
      <c r="AW8" s="21">
        <v>49</v>
      </c>
      <c r="AX8" s="21">
        <v>50</v>
      </c>
      <c r="AY8" s="21">
        <v>51</v>
      </c>
      <c r="AZ8" s="21">
        <v>52</v>
      </c>
      <c r="BA8" s="21">
        <v>53</v>
      </c>
      <c r="BB8" s="21">
        <v>54</v>
      </c>
      <c r="BC8" s="21">
        <v>55</v>
      </c>
      <c r="BD8" s="21">
        <v>56</v>
      </c>
      <c r="BE8" s="21">
        <v>57</v>
      </c>
      <c r="BF8" s="21">
        <v>58</v>
      </c>
      <c r="BG8" s="21">
        <v>59</v>
      </c>
      <c r="BH8" s="21">
        <v>60</v>
      </c>
      <c r="BI8" s="21">
        <v>61</v>
      </c>
      <c r="BJ8" s="21">
        <v>62</v>
      </c>
      <c r="BK8" s="21">
        <v>63</v>
      </c>
      <c r="BL8" s="21">
        <v>64</v>
      </c>
      <c r="BM8" s="21">
        <v>65</v>
      </c>
      <c r="BN8" s="21">
        <v>66</v>
      </c>
      <c r="BO8" s="21">
        <v>67</v>
      </c>
      <c r="BP8" s="21">
        <v>68</v>
      </c>
      <c r="BQ8" s="21">
        <v>69</v>
      </c>
      <c r="BR8" s="21">
        <v>70</v>
      </c>
      <c r="BS8" s="21">
        <v>71</v>
      </c>
      <c r="BT8" s="21">
        <v>72</v>
      </c>
      <c r="BU8" s="21">
        <v>73</v>
      </c>
      <c r="BV8" s="21">
        <v>74</v>
      </c>
      <c r="BW8" s="21">
        <v>75</v>
      </c>
      <c r="BX8" s="21">
        <v>76</v>
      </c>
      <c r="BY8" s="21">
        <v>77</v>
      </c>
      <c r="BZ8" s="21">
        <v>78</v>
      </c>
    </row>
    <row r="9" spans="1:78" ht="21.75" customHeight="1" x14ac:dyDescent="0.25">
      <c r="A9" s="22">
        <v>1</v>
      </c>
      <c r="B9" s="23" t="s">
        <v>33</v>
      </c>
      <c r="C9" s="24">
        <f>G9+K9+O9+S9+W9+AA9+AE9+AI9+AM9+AQ9+AU9+AY9+BC9+BG9+BK9+BO9+BS9+BW9</f>
        <v>1213</v>
      </c>
      <c r="D9" s="24">
        <f>H9+L9+P9+T9+X9+AB9+AF9+AJ9+AN9+AR9+AV9+AZ9+BD9+BH9+BL9+BP9+BT9+BX9</f>
        <v>11742731.74</v>
      </c>
      <c r="E9" s="24">
        <f>I9+M9+Q9+U9+Y9+AC9+AG9+AK9+AO9+AS9+AW9+BA9+BE9+BI9+BM9+BQ9+BU9+BY9</f>
        <v>94</v>
      </c>
      <c r="F9" s="24">
        <f>J9+N9+R9+V9+Z9+AD9+AH9+AL9+AP9+AT9+AX9+BB9+BF9+BJ9+BN9+BR9+BV9+BZ9</f>
        <v>25540349.919999998</v>
      </c>
      <c r="G9" s="25">
        <v>337</v>
      </c>
      <c r="H9" s="25">
        <v>2000798.87</v>
      </c>
      <c r="I9" s="25">
        <v>39</v>
      </c>
      <c r="J9" s="25">
        <v>178014</v>
      </c>
      <c r="K9" s="25">
        <v>561</v>
      </c>
      <c r="L9" s="25">
        <v>3227674.95</v>
      </c>
      <c r="M9" s="25">
        <v>27</v>
      </c>
      <c r="N9" s="25">
        <v>23357541.609999999</v>
      </c>
      <c r="O9" s="25">
        <v>187</v>
      </c>
      <c r="P9" s="25">
        <v>1878621.2</v>
      </c>
      <c r="Q9" s="25">
        <v>23</v>
      </c>
      <c r="R9" s="25">
        <v>53503</v>
      </c>
      <c r="S9" s="25">
        <v>3</v>
      </c>
      <c r="T9" s="25">
        <v>15790</v>
      </c>
      <c r="U9" s="25">
        <v>0</v>
      </c>
      <c r="V9" s="25">
        <v>0</v>
      </c>
      <c r="W9" s="25">
        <v>10</v>
      </c>
      <c r="X9" s="25">
        <v>709495.6</v>
      </c>
      <c r="Y9" s="25">
        <v>0</v>
      </c>
      <c r="Z9" s="25">
        <v>0</v>
      </c>
      <c r="AA9" s="25">
        <v>1</v>
      </c>
      <c r="AB9" s="25">
        <v>0</v>
      </c>
      <c r="AC9" s="25">
        <v>0</v>
      </c>
      <c r="AD9" s="25">
        <v>0</v>
      </c>
      <c r="AE9" s="25">
        <v>46</v>
      </c>
      <c r="AF9" s="25">
        <v>960428.5</v>
      </c>
      <c r="AG9" s="25">
        <v>0</v>
      </c>
      <c r="AH9" s="25">
        <v>0</v>
      </c>
      <c r="AI9" s="25">
        <v>2</v>
      </c>
      <c r="AJ9" s="25">
        <v>69122.100000000006</v>
      </c>
      <c r="AK9" s="25">
        <v>0</v>
      </c>
      <c r="AL9" s="25">
        <v>0</v>
      </c>
      <c r="AM9" s="25">
        <v>1</v>
      </c>
      <c r="AN9" s="25">
        <v>171600</v>
      </c>
      <c r="AO9" s="25">
        <v>0</v>
      </c>
      <c r="AP9" s="25">
        <v>0</v>
      </c>
      <c r="AQ9" s="25">
        <v>0</v>
      </c>
      <c r="AR9" s="25">
        <v>0</v>
      </c>
      <c r="AS9" s="25">
        <v>0</v>
      </c>
      <c r="AT9" s="25">
        <v>0</v>
      </c>
      <c r="AU9" s="25">
        <v>0</v>
      </c>
      <c r="AV9" s="25">
        <v>0</v>
      </c>
      <c r="AW9" s="25">
        <v>0</v>
      </c>
      <c r="AX9" s="25">
        <v>0</v>
      </c>
      <c r="AY9" s="25">
        <v>0</v>
      </c>
      <c r="AZ9" s="25">
        <v>0</v>
      </c>
      <c r="BA9" s="25">
        <v>0</v>
      </c>
      <c r="BB9" s="25">
        <v>0</v>
      </c>
      <c r="BC9" s="25">
        <v>3</v>
      </c>
      <c r="BD9" s="25">
        <v>90273.349999999991</v>
      </c>
      <c r="BE9" s="25">
        <v>2</v>
      </c>
      <c r="BF9" s="25">
        <v>68488.399999999994</v>
      </c>
      <c r="BG9" s="25">
        <v>0</v>
      </c>
      <c r="BH9" s="25">
        <v>0</v>
      </c>
      <c r="BI9" s="25">
        <v>0</v>
      </c>
      <c r="BJ9" s="25">
        <v>0</v>
      </c>
      <c r="BK9" s="25">
        <v>1</v>
      </c>
      <c r="BL9" s="25">
        <v>13024.34</v>
      </c>
      <c r="BM9" s="25">
        <v>0</v>
      </c>
      <c r="BN9" s="25">
        <v>0</v>
      </c>
      <c r="BO9" s="25">
        <v>4</v>
      </c>
      <c r="BP9" s="25">
        <v>77100</v>
      </c>
      <c r="BQ9" s="25">
        <v>0</v>
      </c>
      <c r="BR9" s="25">
        <v>0</v>
      </c>
      <c r="BS9" s="25">
        <v>49</v>
      </c>
      <c r="BT9" s="25">
        <v>2420704.6399999997</v>
      </c>
      <c r="BU9" s="25">
        <v>3</v>
      </c>
      <c r="BV9" s="25">
        <v>1882802.91</v>
      </c>
      <c r="BW9" s="25">
        <v>8</v>
      </c>
      <c r="BX9" s="25">
        <v>108098.19</v>
      </c>
      <c r="BY9" s="25">
        <v>0</v>
      </c>
      <c r="BZ9" s="25">
        <v>0</v>
      </c>
    </row>
    <row r="10" spans="1:78" ht="18" customHeight="1" x14ac:dyDescent="0.25">
      <c r="A10" s="26">
        <v>2</v>
      </c>
      <c r="B10" s="27" t="s">
        <v>34</v>
      </c>
      <c r="C10" s="28">
        <f t="shared" ref="C10:F17" si="0">G10+K10+O10+S10+W10+AA10+AE10+AI10+AM10+AQ10+AU10+AY10+BC10+BG10+BK10+BO10+BS10+BW10</f>
        <v>48</v>
      </c>
      <c r="D10" s="28">
        <f t="shared" si="0"/>
        <v>87011</v>
      </c>
      <c r="E10" s="28">
        <f t="shared" si="0"/>
        <v>48</v>
      </c>
      <c r="F10" s="28">
        <f t="shared" si="0"/>
        <v>87011</v>
      </c>
      <c r="G10" s="29">
        <v>29</v>
      </c>
      <c r="H10" s="30">
        <v>47381</v>
      </c>
      <c r="I10" s="30">
        <v>29</v>
      </c>
      <c r="J10" s="30">
        <v>47381</v>
      </c>
      <c r="K10" s="30">
        <v>4</v>
      </c>
      <c r="L10" s="30">
        <v>3100</v>
      </c>
      <c r="M10" s="30">
        <v>4</v>
      </c>
      <c r="N10" s="30">
        <v>3100</v>
      </c>
      <c r="O10" s="30">
        <v>4</v>
      </c>
      <c r="P10" s="30">
        <v>2500</v>
      </c>
      <c r="Q10" s="30">
        <v>4</v>
      </c>
      <c r="R10" s="30">
        <v>2500</v>
      </c>
      <c r="S10" s="30"/>
      <c r="T10" s="30"/>
      <c r="U10" s="30"/>
      <c r="V10" s="30"/>
      <c r="W10" s="30">
        <v>1</v>
      </c>
      <c r="X10" s="30">
        <v>1080</v>
      </c>
      <c r="Y10" s="30">
        <v>1</v>
      </c>
      <c r="Z10" s="30">
        <v>1080</v>
      </c>
      <c r="AA10" s="30"/>
      <c r="AB10" s="30"/>
      <c r="AC10" s="30"/>
      <c r="AD10" s="30"/>
      <c r="AE10" s="30">
        <v>5</v>
      </c>
      <c r="AF10" s="30">
        <v>25450</v>
      </c>
      <c r="AG10" s="30">
        <v>5</v>
      </c>
      <c r="AH10" s="30">
        <v>25450</v>
      </c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>
        <v>5</v>
      </c>
      <c r="BL10" s="30">
        <v>7500</v>
      </c>
      <c r="BM10" s="30">
        <v>5</v>
      </c>
      <c r="BN10" s="30">
        <v>7500</v>
      </c>
      <c r="BO10" s="30"/>
      <c r="BP10" s="31"/>
      <c r="BQ10" s="31"/>
      <c r="BR10" s="31"/>
      <c r="BS10" s="30"/>
      <c r="BT10" s="30"/>
      <c r="BU10" s="30"/>
      <c r="BV10" s="30"/>
      <c r="BW10" s="30"/>
      <c r="BX10" s="30"/>
      <c r="BY10" s="32"/>
      <c r="BZ10" s="32"/>
    </row>
    <row r="11" spans="1:78" ht="18" customHeight="1" x14ac:dyDescent="0.25">
      <c r="A11" s="26">
        <v>3</v>
      </c>
      <c r="B11" s="33" t="s">
        <v>35</v>
      </c>
      <c r="C11" s="28">
        <f t="shared" si="0"/>
        <v>0</v>
      </c>
      <c r="D11" s="28">
        <f t="shared" si="0"/>
        <v>0</v>
      </c>
      <c r="E11" s="28">
        <f t="shared" si="0"/>
        <v>0</v>
      </c>
      <c r="F11" s="28">
        <f t="shared" si="0"/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29">
        <v>0</v>
      </c>
      <c r="Z11" s="29">
        <v>0</v>
      </c>
      <c r="AA11" s="29">
        <v>0</v>
      </c>
      <c r="AB11" s="29">
        <v>0</v>
      </c>
      <c r="AC11" s="29">
        <v>0</v>
      </c>
      <c r="AD11" s="29">
        <v>0</v>
      </c>
      <c r="AE11" s="29">
        <v>0</v>
      </c>
      <c r="AF11" s="29">
        <v>0</v>
      </c>
      <c r="AG11" s="29">
        <v>0</v>
      </c>
      <c r="AH11" s="29">
        <v>0</v>
      </c>
      <c r="AI11" s="29">
        <v>0</v>
      </c>
      <c r="AJ11" s="29">
        <v>0</v>
      </c>
      <c r="AK11" s="29">
        <v>0</v>
      </c>
      <c r="AL11" s="29">
        <v>0</v>
      </c>
      <c r="AM11" s="29">
        <v>0</v>
      </c>
      <c r="AN11" s="29">
        <v>0</v>
      </c>
      <c r="AO11" s="29">
        <v>0</v>
      </c>
      <c r="AP11" s="29">
        <v>0</v>
      </c>
      <c r="AQ11" s="29">
        <v>0</v>
      </c>
      <c r="AR11" s="29">
        <v>0</v>
      </c>
      <c r="AS11" s="29">
        <v>0</v>
      </c>
      <c r="AT11" s="29">
        <v>0</v>
      </c>
      <c r="AU11" s="29">
        <v>0</v>
      </c>
      <c r="AV11" s="29">
        <v>0</v>
      </c>
      <c r="AW11" s="29">
        <v>0</v>
      </c>
      <c r="AX11" s="29">
        <v>0</v>
      </c>
      <c r="AY11" s="29">
        <v>0</v>
      </c>
      <c r="AZ11" s="29">
        <v>0</v>
      </c>
      <c r="BA11" s="29">
        <v>0</v>
      </c>
      <c r="BB11" s="29">
        <v>0</v>
      </c>
      <c r="BC11" s="29">
        <v>0</v>
      </c>
      <c r="BD11" s="29">
        <v>0</v>
      </c>
      <c r="BE11" s="29">
        <v>0</v>
      </c>
      <c r="BF11" s="29">
        <v>0</v>
      </c>
      <c r="BG11" s="29">
        <v>0</v>
      </c>
      <c r="BH11" s="29">
        <v>0</v>
      </c>
      <c r="BI11" s="29">
        <v>0</v>
      </c>
      <c r="BJ11" s="29">
        <v>0</v>
      </c>
      <c r="BK11" s="29">
        <v>0</v>
      </c>
      <c r="BL11" s="29">
        <v>0</v>
      </c>
      <c r="BM11" s="29">
        <v>0</v>
      </c>
      <c r="BN11" s="29">
        <v>0</v>
      </c>
      <c r="BO11" s="29">
        <v>0</v>
      </c>
      <c r="BP11" s="29">
        <v>0</v>
      </c>
      <c r="BQ11" s="29">
        <v>0</v>
      </c>
      <c r="BR11" s="29">
        <v>0</v>
      </c>
      <c r="BS11" s="29">
        <v>0</v>
      </c>
      <c r="BT11" s="29">
        <v>0</v>
      </c>
      <c r="BU11" s="29">
        <v>0</v>
      </c>
      <c r="BV11" s="29">
        <v>0</v>
      </c>
      <c r="BW11" s="29">
        <v>0</v>
      </c>
      <c r="BX11" s="29">
        <v>0</v>
      </c>
      <c r="BY11" s="29">
        <v>0</v>
      </c>
      <c r="BZ11" s="29">
        <v>0</v>
      </c>
    </row>
    <row r="12" spans="1:78" ht="20.25" customHeight="1" x14ac:dyDescent="0.25">
      <c r="A12" s="26">
        <v>4</v>
      </c>
      <c r="B12" s="33" t="s">
        <v>36</v>
      </c>
      <c r="C12" s="28">
        <f t="shared" si="0"/>
        <v>117</v>
      </c>
      <c r="D12" s="34">
        <f t="shared" si="0"/>
        <v>2495407.73</v>
      </c>
      <c r="E12" s="28">
        <f t="shared" si="0"/>
        <v>12</v>
      </c>
      <c r="F12" s="28">
        <f t="shared" si="0"/>
        <v>30839.919999999998</v>
      </c>
      <c r="G12" s="29" t="s">
        <v>37</v>
      </c>
      <c r="H12" s="35" t="s">
        <v>38</v>
      </c>
      <c r="I12" s="35" t="s">
        <v>39</v>
      </c>
      <c r="J12" s="35" t="s">
        <v>40</v>
      </c>
      <c r="K12" s="30" t="s">
        <v>41</v>
      </c>
      <c r="L12" s="35" t="s">
        <v>42</v>
      </c>
      <c r="M12" s="35" t="s">
        <v>43</v>
      </c>
      <c r="N12" s="35" t="s">
        <v>44</v>
      </c>
      <c r="O12" s="30">
        <v>13</v>
      </c>
      <c r="P12" s="35" t="s">
        <v>45</v>
      </c>
      <c r="Q12" s="35" t="s">
        <v>46</v>
      </c>
      <c r="R12" s="35" t="s">
        <v>46</v>
      </c>
      <c r="S12" s="30" t="s">
        <v>46</v>
      </c>
      <c r="T12" s="35" t="s">
        <v>46</v>
      </c>
      <c r="U12" s="35" t="s">
        <v>46</v>
      </c>
      <c r="V12" s="35" t="s">
        <v>46</v>
      </c>
      <c r="W12" s="30" t="s">
        <v>39</v>
      </c>
      <c r="X12" s="30" t="s">
        <v>47</v>
      </c>
      <c r="Y12" s="30" t="s">
        <v>46</v>
      </c>
      <c r="Z12" s="30" t="s">
        <v>46</v>
      </c>
      <c r="AA12" s="30" t="s">
        <v>46</v>
      </c>
      <c r="AB12" s="30" t="s">
        <v>46</v>
      </c>
      <c r="AC12" s="30" t="s">
        <v>46</v>
      </c>
      <c r="AD12" s="30" t="s">
        <v>46</v>
      </c>
      <c r="AE12" s="30" t="s">
        <v>48</v>
      </c>
      <c r="AF12" s="30" t="s">
        <v>49</v>
      </c>
      <c r="AG12" s="30" t="s">
        <v>50</v>
      </c>
      <c r="AH12" s="30" t="s">
        <v>51</v>
      </c>
      <c r="AI12" s="30" t="s">
        <v>50</v>
      </c>
      <c r="AJ12" s="35" t="s">
        <v>52</v>
      </c>
      <c r="AK12" s="35" t="s">
        <v>46</v>
      </c>
      <c r="AL12" s="35" t="s">
        <v>46</v>
      </c>
      <c r="AM12" s="30" t="s">
        <v>46</v>
      </c>
      <c r="AN12" s="30" t="s">
        <v>46</v>
      </c>
      <c r="AO12" s="30" t="s">
        <v>46</v>
      </c>
      <c r="AP12" s="30" t="s">
        <v>46</v>
      </c>
      <c r="AQ12" s="30" t="s">
        <v>46</v>
      </c>
      <c r="AR12" s="30" t="s">
        <v>46</v>
      </c>
      <c r="AS12" s="30" t="s">
        <v>46</v>
      </c>
      <c r="AT12" s="30" t="s">
        <v>46</v>
      </c>
      <c r="AU12" s="30" t="s">
        <v>46</v>
      </c>
      <c r="AV12" s="30" t="s">
        <v>46</v>
      </c>
      <c r="AW12" s="30" t="s">
        <v>46</v>
      </c>
      <c r="AX12" s="30" t="s">
        <v>46</v>
      </c>
      <c r="AY12" s="30" t="s">
        <v>46</v>
      </c>
      <c r="AZ12" s="30" t="s">
        <v>46</v>
      </c>
      <c r="BA12" s="30" t="s">
        <v>46</v>
      </c>
      <c r="BB12" s="30" t="s">
        <v>46</v>
      </c>
      <c r="BC12" s="30" t="s">
        <v>46</v>
      </c>
      <c r="BD12" s="30" t="s">
        <v>46</v>
      </c>
      <c r="BE12" s="30" t="s">
        <v>46</v>
      </c>
      <c r="BF12" s="30" t="s">
        <v>46</v>
      </c>
      <c r="BG12" s="30" t="s">
        <v>46</v>
      </c>
      <c r="BH12" s="30" t="s">
        <v>46</v>
      </c>
      <c r="BI12" s="30" t="s">
        <v>46</v>
      </c>
      <c r="BJ12" s="30" t="s">
        <v>46</v>
      </c>
      <c r="BK12" s="30" t="s">
        <v>53</v>
      </c>
      <c r="BL12" s="35" t="s">
        <v>52</v>
      </c>
      <c r="BM12" s="35" t="s">
        <v>46</v>
      </c>
      <c r="BN12" s="35" t="s">
        <v>46</v>
      </c>
      <c r="BO12" s="30" t="s">
        <v>50</v>
      </c>
      <c r="BP12" s="36" t="s">
        <v>54</v>
      </c>
      <c r="BQ12" s="36" t="s">
        <v>46</v>
      </c>
      <c r="BR12" s="36" t="s">
        <v>46</v>
      </c>
      <c r="BS12" s="30" t="s">
        <v>55</v>
      </c>
      <c r="BT12" s="35" t="s">
        <v>56</v>
      </c>
      <c r="BU12" s="35" t="s">
        <v>46</v>
      </c>
      <c r="BV12" s="35" t="s">
        <v>46</v>
      </c>
      <c r="BW12" s="30" t="s">
        <v>46</v>
      </c>
      <c r="BX12" s="30" t="s">
        <v>46</v>
      </c>
      <c r="BY12" s="32" t="s">
        <v>46</v>
      </c>
      <c r="BZ12" s="32" t="s">
        <v>46</v>
      </c>
    </row>
    <row r="13" spans="1:78" ht="18" customHeight="1" x14ac:dyDescent="0.25">
      <c r="A13" s="26">
        <v>5</v>
      </c>
      <c r="B13" s="27" t="s">
        <v>57</v>
      </c>
      <c r="C13" s="28">
        <f t="shared" si="0"/>
        <v>72</v>
      </c>
      <c r="D13" s="28">
        <f t="shared" si="0"/>
        <v>666723.19000000006</v>
      </c>
      <c r="E13" s="28">
        <f t="shared" si="0"/>
        <v>29</v>
      </c>
      <c r="F13" s="28">
        <f t="shared" si="0"/>
        <v>86203</v>
      </c>
      <c r="G13" s="37">
        <v>28</v>
      </c>
      <c r="H13" s="37">
        <v>66802.83</v>
      </c>
      <c r="I13" s="37">
        <v>14</v>
      </c>
      <c r="J13" s="37">
        <v>20278</v>
      </c>
      <c r="K13" s="37">
        <v>3</v>
      </c>
      <c r="L13" s="38">
        <v>5790.32</v>
      </c>
      <c r="M13" s="38">
        <v>3</v>
      </c>
      <c r="N13" s="38">
        <v>5790</v>
      </c>
      <c r="O13" s="39">
        <v>22</v>
      </c>
      <c r="P13" s="38">
        <v>36274.99</v>
      </c>
      <c r="Q13" s="38">
        <v>10</v>
      </c>
      <c r="R13" s="38">
        <v>10135</v>
      </c>
      <c r="S13" s="39">
        <v>0</v>
      </c>
      <c r="T13" s="37">
        <v>0</v>
      </c>
      <c r="U13" s="37">
        <v>0</v>
      </c>
      <c r="V13" s="37">
        <v>0</v>
      </c>
      <c r="W13" s="39">
        <v>2</v>
      </c>
      <c r="X13" s="38">
        <v>460000</v>
      </c>
      <c r="Y13" s="38">
        <v>0</v>
      </c>
      <c r="Z13" s="38">
        <v>0</v>
      </c>
      <c r="AA13" s="39">
        <v>0</v>
      </c>
      <c r="AB13" s="38">
        <v>0</v>
      </c>
      <c r="AC13" s="38">
        <v>0</v>
      </c>
      <c r="AD13" s="38">
        <v>0</v>
      </c>
      <c r="AE13" s="30">
        <v>1</v>
      </c>
      <c r="AF13" s="30">
        <v>0</v>
      </c>
      <c r="AG13" s="30">
        <v>0</v>
      </c>
      <c r="AH13" s="30">
        <v>0</v>
      </c>
      <c r="AI13" s="30">
        <v>0</v>
      </c>
      <c r="AJ13" s="30">
        <v>0</v>
      </c>
      <c r="AK13" s="30">
        <v>0</v>
      </c>
      <c r="AL13" s="30">
        <v>0</v>
      </c>
      <c r="AM13" s="30">
        <v>0</v>
      </c>
      <c r="AN13" s="30">
        <v>0</v>
      </c>
      <c r="AO13" s="30">
        <v>0</v>
      </c>
      <c r="AP13" s="30">
        <v>0</v>
      </c>
      <c r="AQ13" s="30">
        <v>0</v>
      </c>
      <c r="AR13" s="30">
        <v>0</v>
      </c>
      <c r="AS13" s="30">
        <v>0</v>
      </c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>
        <v>0</v>
      </c>
      <c r="BC13" s="30">
        <v>0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0</v>
      </c>
      <c r="BK13" s="30">
        <v>3</v>
      </c>
      <c r="BL13" s="30">
        <v>62715</v>
      </c>
      <c r="BM13" s="30">
        <v>2</v>
      </c>
      <c r="BN13" s="30">
        <v>50000</v>
      </c>
      <c r="BO13" s="30">
        <v>0</v>
      </c>
      <c r="BP13" s="31">
        <v>0</v>
      </c>
      <c r="BQ13" s="31">
        <v>0</v>
      </c>
      <c r="BR13" s="31">
        <v>0</v>
      </c>
      <c r="BS13" s="30">
        <v>13</v>
      </c>
      <c r="BT13" s="30">
        <v>35140.050000000003</v>
      </c>
      <c r="BU13" s="30">
        <v>0</v>
      </c>
      <c r="BV13" s="30">
        <v>0</v>
      </c>
      <c r="BW13" s="39">
        <v>0</v>
      </c>
      <c r="BX13" s="37">
        <v>0</v>
      </c>
      <c r="BY13" s="32">
        <v>0</v>
      </c>
      <c r="BZ13" s="32">
        <v>0</v>
      </c>
    </row>
    <row r="14" spans="1:78" ht="20.25" customHeight="1" x14ac:dyDescent="0.25">
      <c r="A14" s="26">
        <v>6</v>
      </c>
      <c r="B14" s="33" t="s">
        <v>58</v>
      </c>
      <c r="C14" s="28">
        <f t="shared" si="0"/>
        <v>230</v>
      </c>
      <c r="D14" s="28">
        <f t="shared" si="0"/>
        <v>690093.11999999988</v>
      </c>
      <c r="E14" s="28">
        <f t="shared" si="0"/>
        <v>0</v>
      </c>
      <c r="F14" s="28">
        <f t="shared" si="0"/>
        <v>0</v>
      </c>
      <c r="G14" s="37">
        <v>74</v>
      </c>
      <c r="H14" s="37">
        <v>156361.57999999999</v>
      </c>
      <c r="I14" s="37">
        <v>0</v>
      </c>
      <c r="J14" s="37">
        <v>0</v>
      </c>
      <c r="K14" s="37">
        <v>33</v>
      </c>
      <c r="L14" s="37">
        <v>65604.87</v>
      </c>
      <c r="M14" s="37">
        <v>0</v>
      </c>
      <c r="N14" s="37">
        <v>0</v>
      </c>
      <c r="O14" s="37">
        <v>20</v>
      </c>
      <c r="P14" s="37">
        <v>23245.37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3</v>
      </c>
      <c r="X14" s="37">
        <v>44175</v>
      </c>
      <c r="Y14" s="37">
        <v>0</v>
      </c>
      <c r="Z14" s="37">
        <v>0</v>
      </c>
      <c r="AA14" s="37">
        <v>4</v>
      </c>
      <c r="AB14" s="37">
        <v>217860</v>
      </c>
      <c r="AC14" s="37">
        <v>0</v>
      </c>
      <c r="AD14" s="37">
        <v>0</v>
      </c>
      <c r="AE14" s="30">
        <v>6</v>
      </c>
      <c r="AF14" s="30">
        <v>28500</v>
      </c>
      <c r="AG14" s="30">
        <v>0</v>
      </c>
      <c r="AH14" s="30">
        <v>0</v>
      </c>
      <c r="AI14" s="30">
        <v>1</v>
      </c>
      <c r="AJ14" s="30">
        <v>3172</v>
      </c>
      <c r="AK14" s="30">
        <v>0</v>
      </c>
      <c r="AL14" s="30">
        <v>0</v>
      </c>
      <c r="AM14" s="30">
        <v>0</v>
      </c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0</v>
      </c>
      <c r="BC14" s="30">
        <v>0</v>
      </c>
      <c r="BD14" s="30">
        <v>0</v>
      </c>
      <c r="BE14" s="30">
        <v>0</v>
      </c>
      <c r="BF14" s="30">
        <v>0</v>
      </c>
      <c r="BG14" s="30">
        <v>0</v>
      </c>
      <c r="BH14" s="30">
        <v>0</v>
      </c>
      <c r="BI14" s="30">
        <v>0</v>
      </c>
      <c r="BJ14" s="30">
        <v>0</v>
      </c>
      <c r="BK14" s="30">
        <v>3</v>
      </c>
      <c r="BL14" s="30">
        <v>10433.24</v>
      </c>
      <c r="BM14" s="30">
        <v>0</v>
      </c>
      <c r="BN14" s="30">
        <v>0</v>
      </c>
      <c r="BO14" s="30">
        <v>81</v>
      </c>
      <c r="BP14" s="31">
        <v>136536.06</v>
      </c>
      <c r="BQ14" s="31">
        <v>0</v>
      </c>
      <c r="BR14" s="31">
        <v>0</v>
      </c>
      <c r="BS14" s="30">
        <v>1</v>
      </c>
      <c r="BT14" s="30">
        <v>0</v>
      </c>
      <c r="BU14" s="30">
        <v>0</v>
      </c>
      <c r="BV14" s="30">
        <v>0</v>
      </c>
      <c r="BW14" s="30">
        <v>4</v>
      </c>
      <c r="BX14" s="30">
        <v>4205</v>
      </c>
      <c r="BY14" s="32">
        <v>0</v>
      </c>
      <c r="BZ14" s="32">
        <v>0</v>
      </c>
    </row>
    <row r="15" spans="1:78" ht="19.5" customHeight="1" x14ac:dyDescent="0.25">
      <c r="A15" s="26">
        <v>7</v>
      </c>
      <c r="B15" s="27" t="s">
        <v>59</v>
      </c>
      <c r="C15" s="28">
        <f t="shared" si="0"/>
        <v>71</v>
      </c>
      <c r="D15" s="28">
        <f t="shared" si="0"/>
        <v>231221.71000000002</v>
      </c>
      <c r="E15" s="28">
        <f t="shared" si="0"/>
        <v>21</v>
      </c>
      <c r="F15" s="28">
        <f t="shared" si="0"/>
        <v>89231</v>
      </c>
      <c r="G15" s="29">
        <v>46</v>
      </c>
      <c r="H15" s="30">
        <v>49927</v>
      </c>
      <c r="I15" s="30">
        <v>15</v>
      </c>
      <c r="J15" s="30">
        <v>16280</v>
      </c>
      <c r="K15" s="30">
        <v>5</v>
      </c>
      <c r="L15" s="30">
        <v>6189</v>
      </c>
      <c r="M15" s="30">
        <v>4</v>
      </c>
      <c r="N15" s="30">
        <v>4951</v>
      </c>
      <c r="O15" s="30">
        <v>3</v>
      </c>
      <c r="P15" s="30">
        <v>2450</v>
      </c>
      <c r="Q15" s="30">
        <v>0</v>
      </c>
      <c r="R15" s="30">
        <v>0</v>
      </c>
      <c r="S15" s="30">
        <v>2</v>
      </c>
      <c r="T15" s="30">
        <v>2000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1</v>
      </c>
      <c r="AB15" s="30">
        <v>34000</v>
      </c>
      <c r="AC15" s="30">
        <v>1</v>
      </c>
      <c r="AD15" s="30">
        <v>34000</v>
      </c>
      <c r="AE15" s="30">
        <v>2</v>
      </c>
      <c r="AF15" s="30">
        <v>8000</v>
      </c>
      <c r="AG15" s="30">
        <v>0</v>
      </c>
      <c r="AH15" s="30">
        <v>0</v>
      </c>
      <c r="AI15" s="30">
        <v>1</v>
      </c>
      <c r="AJ15" s="30">
        <v>34000</v>
      </c>
      <c r="AK15" s="30">
        <v>1</v>
      </c>
      <c r="AL15" s="30">
        <v>34000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0">
        <v>0</v>
      </c>
      <c r="BK15" s="30">
        <v>2</v>
      </c>
      <c r="BL15" s="30">
        <v>9150</v>
      </c>
      <c r="BM15" s="30">
        <v>0</v>
      </c>
      <c r="BN15" s="30">
        <v>0</v>
      </c>
      <c r="BO15" s="30">
        <v>9</v>
      </c>
      <c r="BP15" s="31">
        <v>85505.71</v>
      </c>
      <c r="BQ15" s="31">
        <v>0</v>
      </c>
      <c r="BR15" s="31">
        <v>0</v>
      </c>
      <c r="BS15" s="30">
        <v>0</v>
      </c>
      <c r="BT15" s="30">
        <v>0</v>
      </c>
      <c r="BU15" s="30">
        <v>0</v>
      </c>
      <c r="BV15" s="30">
        <v>0</v>
      </c>
      <c r="BW15" s="30">
        <v>0</v>
      </c>
      <c r="BX15" s="30">
        <v>0</v>
      </c>
      <c r="BY15" s="32">
        <v>0</v>
      </c>
      <c r="BZ15" s="32">
        <v>0</v>
      </c>
    </row>
    <row r="16" spans="1:78" ht="20.25" customHeight="1" x14ac:dyDescent="0.25">
      <c r="A16" s="26">
        <v>8</v>
      </c>
      <c r="B16" s="27" t="s">
        <v>60</v>
      </c>
      <c r="C16" s="28">
        <f t="shared" si="0"/>
        <v>148</v>
      </c>
      <c r="D16" s="28">
        <f t="shared" si="0"/>
        <v>269766.54999999993</v>
      </c>
      <c r="E16" s="28">
        <f t="shared" si="0"/>
        <v>68</v>
      </c>
      <c r="F16" s="28">
        <f t="shared" si="0"/>
        <v>115624.3</v>
      </c>
      <c r="G16" s="29">
        <v>88</v>
      </c>
      <c r="H16" s="30">
        <v>140731.5</v>
      </c>
      <c r="I16" s="30">
        <v>44</v>
      </c>
      <c r="J16" s="30">
        <v>71579</v>
      </c>
      <c r="K16" s="30">
        <v>34</v>
      </c>
      <c r="L16" s="30">
        <v>53564.63</v>
      </c>
      <c r="M16" s="30">
        <v>19</v>
      </c>
      <c r="N16" s="30">
        <v>32725.3</v>
      </c>
      <c r="O16" s="30">
        <v>4</v>
      </c>
      <c r="P16" s="30">
        <v>4811.33</v>
      </c>
      <c r="Q16" s="30">
        <v>0</v>
      </c>
      <c r="R16" s="30">
        <v>0</v>
      </c>
      <c r="S16" s="30">
        <v>2</v>
      </c>
      <c r="T16" s="30">
        <v>2931.33</v>
      </c>
      <c r="U16" s="30">
        <v>1</v>
      </c>
      <c r="V16" s="30">
        <v>920</v>
      </c>
      <c r="W16" s="30">
        <v>1</v>
      </c>
      <c r="X16" s="30">
        <v>3500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11</v>
      </c>
      <c r="AF16" s="30">
        <v>48097.07</v>
      </c>
      <c r="AG16" s="30">
        <v>2</v>
      </c>
      <c r="AH16" s="30">
        <v>6000</v>
      </c>
      <c r="AI16" s="30">
        <v>1</v>
      </c>
      <c r="AJ16" s="30">
        <v>5182.8</v>
      </c>
      <c r="AK16" s="30">
        <v>0</v>
      </c>
      <c r="AL16" s="30">
        <v>0</v>
      </c>
      <c r="AM16" s="30">
        <v>0</v>
      </c>
      <c r="AN16" s="30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0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>
        <v>0</v>
      </c>
      <c r="BC16" s="30">
        <v>0</v>
      </c>
      <c r="BD16" s="30">
        <v>0</v>
      </c>
      <c r="BE16" s="30">
        <v>0</v>
      </c>
      <c r="BF16" s="30">
        <v>0</v>
      </c>
      <c r="BG16" s="30">
        <v>0</v>
      </c>
      <c r="BH16" s="30">
        <v>0</v>
      </c>
      <c r="BI16" s="30">
        <v>0</v>
      </c>
      <c r="BJ16" s="30">
        <v>0</v>
      </c>
      <c r="BK16" s="30">
        <v>4</v>
      </c>
      <c r="BL16" s="30">
        <v>6620.22</v>
      </c>
      <c r="BM16" s="30">
        <v>2</v>
      </c>
      <c r="BN16" s="30">
        <v>4400</v>
      </c>
      <c r="BO16" s="30">
        <v>1</v>
      </c>
      <c r="BP16" s="31">
        <v>305</v>
      </c>
      <c r="BQ16" s="31">
        <v>0</v>
      </c>
      <c r="BR16" s="31">
        <v>0</v>
      </c>
      <c r="BS16" s="30">
        <v>0</v>
      </c>
      <c r="BT16" s="30">
        <v>0</v>
      </c>
      <c r="BU16" s="30">
        <v>0</v>
      </c>
      <c r="BV16" s="30">
        <v>0</v>
      </c>
      <c r="BW16" s="30">
        <v>2</v>
      </c>
      <c r="BX16" s="30">
        <v>4022.67</v>
      </c>
      <c r="BY16" s="32">
        <v>0</v>
      </c>
      <c r="BZ16" s="32">
        <v>0</v>
      </c>
    </row>
    <row r="17" spans="1:78" ht="18.75" customHeight="1" x14ac:dyDescent="0.25">
      <c r="A17" s="26">
        <v>9</v>
      </c>
      <c r="B17" s="27" t="s">
        <v>61</v>
      </c>
      <c r="C17" s="28">
        <f t="shared" si="0"/>
        <v>55</v>
      </c>
      <c r="D17" s="28">
        <f t="shared" si="0"/>
        <v>46635.74</v>
      </c>
      <c r="E17" s="28">
        <f t="shared" si="0"/>
        <v>26</v>
      </c>
      <c r="F17" s="28">
        <f t="shared" si="0"/>
        <v>7577.49</v>
      </c>
      <c r="G17" s="29">
        <v>34</v>
      </c>
      <c r="H17" s="30">
        <v>30067.33</v>
      </c>
      <c r="I17" s="30">
        <v>21</v>
      </c>
      <c r="J17" s="30">
        <v>2057.2199999999998</v>
      </c>
      <c r="K17" s="30">
        <v>7</v>
      </c>
      <c r="L17" s="30">
        <v>4548.1400000000003</v>
      </c>
      <c r="M17" s="30">
        <v>3</v>
      </c>
      <c r="N17" s="30">
        <v>2050</v>
      </c>
      <c r="O17" s="30">
        <v>1</v>
      </c>
      <c r="P17" s="30">
        <v>500</v>
      </c>
      <c r="Q17" s="30">
        <v>1</v>
      </c>
      <c r="R17" s="30">
        <v>500</v>
      </c>
      <c r="S17" s="30"/>
      <c r="T17" s="30"/>
      <c r="U17" s="30"/>
      <c r="V17" s="30"/>
      <c r="W17" s="30">
        <v>5</v>
      </c>
      <c r="X17" s="30"/>
      <c r="Y17" s="30"/>
      <c r="Z17" s="30"/>
      <c r="AA17" s="30">
        <v>1</v>
      </c>
      <c r="AB17" s="30"/>
      <c r="AC17" s="30"/>
      <c r="AD17" s="30"/>
      <c r="AE17" s="30">
        <v>1</v>
      </c>
      <c r="AF17" s="30">
        <v>250</v>
      </c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>
        <v>5</v>
      </c>
      <c r="BL17" s="30">
        <v>8300</v>
      </c>
      <c r="BM17" s="30"/>
      <c r="BN17" s="30"/>
      <c r="BO17" s="30">
        <v>1</v>
      </c>
      <c r="BP17" s="31">
        <v>2970.27</v>
      </c>
      <c r="BQ17" s="31">
        <v>1</v>
      </c>
      <c r="BR17" s="31">
        <v>2970.27</v>
      </c>
      <c r="BS17" s="30"/>
      <c r="BT17" s="30"/>
      <c r="BU17" s="30"/>
      <c r="BV17" s="30"/>
      <c r="BW17" s="30"/>
      <c r="BX17" s="30"/>
      <c r="BY17" s="32"/>
      <c r="BZ17" s="32"/>
    </row>
    <row r="18" spans="1:78" ht="21.75" customHeight="1" x14ac:dyDescent="0.25">
      <c r="A18" s="40"/>
      <c r="B18" s="41" t="s">
        <v>62</v>
      </c>
      <c r="C18" s="42">
        <f>C17+C16+C15+C14+C13+C12+C11+C10</f>
        <v>741</v>
      </c>
      <c r="D18" s="42">
        <f>D17+D16+D15+D14+D13+D12+D11+D10</f>
        <v>4486859.04</v>
      </c>
      <c r="E18" s="42">
        <f>E17+E16+E15+E14+E13+E12+E11+E10</f>
        <v>204</v>
      </c>
      <c r="F18" s="42">
        <f>F17+F16+F15+F14+F13+F12+F11+F10</f>
        <v>416486.71</v>
      </c>
      <c r="G18" s="42">
        <f t="shared" ref="G18:BX18" si="1">G17+G16+G15+G14+G13+G12+G11+G10</f>
        <v>370</v>
      </c>
      <c r="H18" s="42">
        <f t="shared" si="1"/>
        <v>623586.03</v>
      </c>
      <c r="I18" s="42">
        <f t="shared" si="1"/>
        <v>129</v>
      </c>
      <c r="J18" s="42">
        <f t="shared" si="1"/>
        <v>169170.16999999998</v>
      </c>
      <c r="K18" s="42">
        <f t="shared" si="1"/>
        <v>102</v>
      </c>
      <c r="L18" s="42">
        <f t="shared" si="1"/>
        <v>198611.94</v>
      </c>
      <c r="M18" s="42">
        <f t="shared" si="1"/>
        <v>38</v>
      </c>
      <c r="N18" s="42">
        <f t="shared" si="1"/>
        <v>61861.270000000004</v>
      </c>
      <c r="O18" s="42">
        <f t="shared" si="1"/>
        <v>67</v>
      </c>
      <c r="P18" s="42">
        <f t="shared" si="1"/>
        <v>94906.69</v>
      </c>
      <c r="Q18" s="42">
        <f t="shared" si="1"/>
        <v>15</v>
      </c>
      <c r="R18" s="42">
        <f t="shared" si="1"/>
        <v>13135</v>
      </c>
      <c r="S18" s="42">
        <f t="shared" si="1"/>
        <v>4</v>
      </c>
      <c r="T18" s="42">
        <f t="shared" si="1"/>
        <v>4931.33</v>
      </c>
      <c r="U18" s="42">
        <f t="shared" si="1"/>
        <v>1</v>
      </c>
      <c r="V18" s="42">
        <f t="shared" si="1"/>
        <v>920</v>
      </c>
      <c r="W18" s="42">
        <f t="shared" si="1"/>
        <v>18</v>
      </c>
      <c r="X18" s="42">
        <f t="shared" si="1"/>
        <v>2319047.96</v>
      </c>
      <c r="Y18" s="42">
        <f t="shared" si="1"/>
        <v>1</v>
      </c>
      <c r="Z18" s="42">
        <f t="shared" si="1"/>
        <v>1080</v>
      </c>
      <c r="AA18" s="42">
        <f t="shared" si="1"/>
        <v>6</v>
      </c>
      <c r="AB18" s="42">
        <f t="shared" si="1"/>
        <v>251860</v>
      </c>
      <c r="AC18" s="42">
        <f t="shared" si="1"/>
        <v>1</v>
      </c>
      <c r="AD18" s="42">
        <f t="shared" si="1"/>
        <v>34000</v>
      </c>
      <c r="AE18" s="42">
        <f t="shared" si="1"/>
        <v>29</v>
      </c>
      <c r="AF18" s="42">
        <f t="shared" si="1"/>
        <v>138952.07</v>
      </c>
      <c r="AG18" s="42">
        <f t="shared" si="1"/>
        <v>8</v>
      </c>
      <c r="AH18" s="42">
        <f t="shared" si="1"/>
        <v>37450</v>
      </c>
      <c r="AI18" s="42">
        <f t="shared" si="1"/>
        <v>4</v>
      </c>
      <c r="AJ18" s="42">
        <f t="shared" si="1"/>
        <v>45354.8</v>
      </c>
      <c r="AK18" s="42">
        <f t="shared" si="1"/>
        <v>1</v>
      </c>
      <c r="AL18" s="42">
        <f t="shared" si="1"/>
        <v>34000</v>
      </c>
      <c r="AM18" s="42">
        <f t="shared" si="1"/>
        <v>0</v>
      </c>
      <c r="AN18" s="42">
        <f t="shared" si="1"/>
        <v>0</v>
      </c>
      <c r="AO18" s="42">
        <f t="shared" si="1"/>
        <v>0</v>
      </c>
      <c r="AP18" s="42">
        <f t="shared" si="1"/>
        <v>0</v>
      </c>
      <c r="AQ18" s="42">
        <f t="shared" si="1"/>
        <v>0</v>
      </c>
      <c r="AR18" s="42">
        <f t="shared" si="1"/>
        <v>0</v>
      </c>
      <c r="AS18" s="42">
        <f t="shared" si="1"/>
        <v>0</v>
      </c>
      <c r="AT18" s="42">
        <f t="shared" si="1"/>
        <v>0</v>
      </c>
      <c r="AU18" s="42">
        <f t="shared" si="1"/>
        <v>0</v>
      </c>
      <c r="AV18" s="42">
        <f t="shared" si="1"/>
        <v>0</v>
      </c>
      <c r="AW18" s="42">
        <f t="shared" si="1"/>
        <v>0</v>
      </c>
      <c r="AX18" s="42">
        <f t="shared" si="1"/>
        <v>0</v>
      </c>
      <c r="AY18" s="42">
        <f t="shared" si="1"/>
        <v>0</v>
      </c>
      <c r="AZ18" s="42">
        <f t="shared" si="1"/>
        <v>0</v>
      </c>
      <c r="BA18" s="42">
        <f t="shared" si="1"/>
        <v>0</v>
      </c>
      <c r="BB18" s="42">
        <f t="shared" si="1"/>
        <v>0</v>
      </c>
      <c r="BC18" s="42">
        <f t="shared" si="1"/>
        <v>0</v>
      </c>
      <c r="BD18" s="42">
        <f t="shared" si="1"/>
        <v>0</v>
      </c>
      <c r="BE18" s="42">
        <f t="shared" si="1"/>
        <v>0</v>
      </c>
      <c r="BF18" s="42">
        <f t="shared" si="1"/>
        <v>0</v>
      </c>
      <c r="BG18" s="42">
        <f t="shared" si="1"/>
        <v>0</v>
      </c>
      <c r="BH18" s="42">
        <f t="shared" si="1"/>
        <v>0</v>
      </c>
      <c r="BI18" s="42">
        <f t="shared" si="1"/>
        <v>0</v>
      </c>
      <c r="BJ18" s="42">
        <f t="shared" si="1"/>
        <v>0</v>
      </c>
      <c r="BK18" s="42">
        <f t="shared" si="1"/>
        <v>24</v>
      </c>
      <c r="BL18" s="42">
        <f t="shared" si="1"/>
        <v>107718.45999999999</v>
      </c>
      <c r="BM18" s="42">
        <f t="shared" si="1"/>
        <v>9</v>
      </c>
      <c r="BN18" s="42">
        <f t="shared" si="1"/>
        <v>61900</v>
      </c>
      <c r="BO18" s="42">
        <f t="shared" si="1"/>
        <v>93</v>
      </c>
      <c r="BP18" s="42">
        <f t="shared" si="1"/>
        <v>225822.04</v>
      </c>
      <c r="BQ18" s="42">
        <f t="shared" si="1"/>
        <v>1</v>
      </c>
      <c r="BR18" s="42">
        <f t="shared" si="1"/>
        <v>2970.27</v>
      </c>
      <c r="BS18" s="42">
        <f t="shared" si="1"/>
        <v>18</v>
      </c>
      <c r="BT18" s="42">
        <f t="shared" si="1"/>
        <v>467840.05</v>
      </c>
      <c r="BU18" s="42">
        <f t="shared" si="1"/>
        <v>0</v>
      </c>
      <c r="BV18" s="42">
        <f t="shared" si="1"/>
        <v>0</v>
      </c>
      <c r="BW18" s="42">
        <f t="shared" si="1"/>
        <v>6</v>
      </c>
      <c r="BX18" s="42">
        <f t="shared" si="1"/>
        <v>8227.67</v>
      </c>
      <c r="BY18" s="42">
        <f>BY17+BY16+BY15+BY14+BY13+BY12+BY11+BY10</f>
        <v>0</v>
      </c>
      <c r="BZ18" s="42">
        <f>BZ17+BZ16+BZ15+BZ14+BZ13+BZ12+BZ11+BZ10</f>
        <v>0</v>
      </c>
    </row>
    <row r="19" spans="1:78" ht="20.25" customHeight="1" thickBot="1" x14ac:dyDescent="0.3">
      <c r="C19" s="4" t="s">
        <v>63</v>
      </c>
    </row>
    <row r="20" spans="1:78" ht="25.5" customHeight="1" thickBot="1" x14ac:dyDescent="0.3">
      <c r="A20" s="6" t="s">
        <v>3</v>
      </c>
      <c r="B20" s="7" t="s">
        <v>4</v>
      </c>
      <c r="C20" s="7" t="s">
        <v>5</v>
      </c>
      <c r="D20" s="7"/>
      <c r="E20" s="7"/>
      <c r="F20" s="7"/>
      <c r="G20" s="8" t="s">
        <v>6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7" t="s">
        <v>7</v>
      </c>
      <c r="X20" s="7"/>
      <c r="Y20" s="7"/>
      <c r="Z20" s="7"/>
      <c r="AA20" s="7"/>
      <c r="AB20" s="7"/>
      <c r="AC20" s="7"/>
      <c r="AD20" s="7"/>
      <c r="AE20" s="7" t="s">
        <v>8</v>
      </c>
      <c r="AF20" s="7"/>
      <c r="AG20" s="7"/>
      <c r="AH20" s="7"/>
      <c r="AI20" s="7"/>
      <c r="AJ20" s="7"/>
      <c r="AK20" s="7"/>
      <c r="AL20" s="7"/>
      <c r="AM20" s="9" t="s">
        <v>9</v>
      </c>
      <c r="AN20" s="9"/>
      <c r="AO20" s="9"/>
      <c r="AP20" s="9"/>
      <c r="AQ20" s="9"/>
      <c r="AR20" s="9"/>
      <c r="AS20" s="9"/>
      <c r="AT20" s="9"/>
      <c r="AU20" s="7" t="s">
        <v>10</v>
      </c>
      <c r="AV20" s="7"/>
      <c r="AW20" s="7"/>
      <c r="AX20" s="7"/>
      <c r="AY20" s="7"/>
      <c r="AZ20" s="7"/>
      <c r="BA20" s="7"/>
      <c r="BB20" s="7"/>
      <c r="BC20" s="7" t="s">
        <v>11</v>
      </c>
      <c r="BD20" s="7"/>
      <c r="BE20" s="7"/>
      <c r="BF20" s="7"/>
      <c r="BG20" s="7"/>
      <c r="BH20" s="7"/>
      <c r="BI20" s="7"/>
      <c r="BJ20" s="7"/>
      <c r="BK20" s="7" t="s">
        <v>12</v>
      </c>
      <c r="BL20" s="7"/>
      <c r="BM20" s="7"/>
      <c r="BN20" s="7"/>
      <c r="BO20" s="7"/>
      <c r="BP20" s="7"/>
      <c r="BQ20" s="7"/>
      <c r="BR20" s="7"/>
      <c r="BS20" s="7" t="s">
        <v>13</v>
      </c>
      <c r="BT20" s="7"/>
      <c r="BU20" s="7"/>
      <c r="BV20" s="7"/>
      <c r="BW20" s="7"/>
      <c r="BX20" s="7"/>
      <c r="BY20" s="7"/>
      <c r="BZ20" s="7"/>
    </row>
    <row r="21" spans="1:78" s="44" customFormat="1" ht="48" customHeight="1" thickBot="1" x14ac:dyDescent="0.3">
      <c r="A21" s="10"/>
      <c r="B21" s="11"/>
      <c r="C21" s="12" t="s">
        <v>14</v>
      </c>
      <c r="D21" s="12" t="s">
        <v>15</v>
      </c>
      <c r="E21" s="13" t="s">
        <v>16</v>
      </c>
      <c r="F21" s="13"/>
      <c r="G21" s="43" t="s">
        <v>17</v>
      </c>
      <c r="H21" s="43"/>
      <c r="I21" s="43"/>
      <c r="J21" s="43"/>
      <c r="K21" s="43" t="s">
        <v>18</v>
      </c>
      <c r="L21" s="43"/>
      <c r="M21" s="43"/>
      <c r="N21" s="43"/>
      <c r="O21" s="43" t="s">
        <v>19</v>
      </c>
      <c r="P21" s="43"/>
      <c r="Q21" s="43"/>
      <c r="R21" s="43"/>
      <c r="S21" s="43" t="s">
        <v>20</v>
      </c>
      <c r="T21" s="43"/>
      <c r="U21" s="43"/>
      <c r="V21" s="43"/>
      <c r="W21" s="43" t="s">
        <v>21</v>
      </c>
      <c r="X21" s="43"/>
      <c r="Y21" s="43"/>
      <c r="Z21" s="43"/>
      <c r="AA21" s="43" t="s">
        <v>22</v>
      </c>
      <c r="AB21" s="43"/>
      <c r="AC21" s="43"/>
      <c r="AD21" s="43"/>
      <c r="AE21" s="43" t="s">
        <v>23</v>
      </c>
      <c r="AF21" s="43"/>
      <c r="AG21" s="43"/>
      <c r="AH21" s="43"/>
      <c r="AI21" s="43" t="s">
        <v>22</v>
      </c>
      <c r="AJ21" s="43"/>
      <c r="AK21" s="43"/>
      <c r="AL21" s="43"/>
      <c r="AM21" s="43" t="s">
        <v>24</v>
      </c>
      <c r="AN21" s="43"/>
      <c r="AO21" s="43"/>
      <c r="AP21" s="43"/>
      <c r="AQ21" s="43" t="s">
        <v>22</v>
      </c>
      <c r="AR21" s="43"/>
      <c r="AS21" s="43"/>
      <c r="AT21" s="43"/>
      <c r="AU21" s="43" t="s">
        <v>25</v>
      </c>
      <c r="AV21" s="43"/>
      <c r="AW21" s="43"/>
      <c r="AX21" s="43"/>
      <c r="AY21" s="43" t="s">
        <v>22</v>
      </c>
      <c r="AZ21" s="43"/>
      <c r="BA21" s="43"/>
      <c r="BB21" s="43"/>
      <c r="BC21" s="43" t="s">
        <v>26</v>
      </c>
      <c r="BD21" s="43"/>
      <c r="BE21" s="43"/>
      <c r="BF21" s="43"/>
      <c r="BG21" s="43" t="s">
        <v>22</v>
      </c>
      <c r="BH21" s="43"/>
      <c r="BI21" s="43"/>
      <c r="BJ21" s="43"/>
      <c r="BK21" s="43" t="s">
        <v>27</v>
      </c>
      <c r="BL21" s="43"/>
      <c r="BM21" s="43"/>
      <c r="BN21" s="43"/>
      <c r="BO21" s="43" t="s">
        <v>22</v>
      </c>
      <c r="BP21" s="43"/>
      <c r="BQ21" s="43"/>
      <c r="BR21" s="43"/>
      <c r="BS21" s="43" t="s">
        <v>28</v>
      </c>
      <c r="BT21" s="43"/>
      <c r="BU21" s="43"/>
      <c r="BV21" s="43"/>
      <c r="BW21" s="43" t="s">
        <v>22</v>
      </c>
      <c r="BX21" s="43"/>
      <c r="BY21" s="43"/>
      <c r="BZ21" s="43"/>
    </row>
    <row r="22" spans="1:78" ht="75" customHeight="1" thickBot="1" x14ac:dyDescent="0.3">
      <c r="A22" s="10"/>
      <c r="B22" s="11"/>
      <c r="C22" s="12"/>
      <c r="D22" s="12"/>
      <c r="E22" s="12" t="s">
        <v>29</v>
      </c>
      <c r="F22" s="15" t="s">
        <v>30</v>
      </c>
      <c r="G22" s="12" t="s">
        <v>31</v>
      </c>
      <c r="H22" s="12" t="s">
        <v>32</v>
      </c>
      <c r="I22" s="16" t="s">
        <v>16</v>
      </c>
      <c r="J22" s="16"/>
      <c r="K22" s="12" t="s">
        <v>31</v>
      </c>
      <c r="L22" s="12" t="s">
        <v>32</v>
      </c>
      <c r="M22" s="16" t="s">
        <v>16</v>
      </c>
      <c r="N22" s="16"/>
      <c r="O22" s="12" t="s">
        <v>31</v>
      </c>
      <c r="P22" s="12" t="s">
        <v>32</v>
      </c>
      <c r="Q22" s="16" t="s">
        <v>16</v>
      </c>
      <c r="R22" s="16"/>
      <c r="S22" s="12" t="s">
        <v>31</v>
      </c>
      <c r="T22" s="12" t="s">
        <v>32</v>
      </c>
      <c r="U22" s="16" t="s">
        <v>16</v>
      </c>
      <c r="V22" s="16"/>
      <c r="W22" s="12" t="s">
        <v>31</v>
      </c>
      <c r="X22" s="12" t="s">
        <v>32</v>
      </c>
      <c r="Y22" s="16" t="s">
        <v>16</v>
      </c>
      <c r="Z22" s="16"/>
      <c r="AA22" s="12" t="s">
        <v>31</v>
      </c>
      <c r="AB22" s="12" t="s">
        <v>32</v>
      </c>
      <c r="AC22" s="16" t="s">
        <v>16</v>
      </c>
      <c r="AD22" s="16"/>
      <c r="AE22" s="12" t="s">
        <v>31</v>
      </c>
      <c r="AF22" s="12" t="s">
        <v>32</v>
      </c>
      <c r="AG22" s="16" t="s">
        <v>16</v>
      </c>
      <c r="AH22" s="16"/>
      <c r="AI22" s="12" t="s">
        <v>31</v>
      </c>
      <c r="AJ22" s="12" t="s">
        <v>32</v>
      </c>
      <c r="AK22" s="16" t="s">
        <v>16</v>
      </c>
      <c r="AL22" s="16"/>
      <c r="AM22" s="12" t="s">
        <v>31</v>
      </c>
      <c r="AN22" s="12" t="s">
        <v>32</v>
      </c>
      <c r="AO22" s="16" t="s">
        <v>16</v>
      </c>
      <c r="AP22" s="16"/>
      <c r="AQ22" s="12" t="s">
        <v>31</v>
      </c>
      <c r="AR22" s="12" t="s">
        <v>32</v>
      </c>
      <c r="AS22" s="16" t="s">
        <v>16</v>
      </c>
      <c r="AT22" s="16"/>
      <c r="AU22" s="12" t="s">
        <v>31</v>
      </c>
      <c r="AV22" s="12" t="s">
        <v>32</v>
      </c>
      <c r="AW22" s="16" t="s">
        <v>16</v>
      </c>
      <c r="AX22" s="16"/>
      <c r="AY22" s="12" t="s">
        <v>31</v>
      </c>
      <c r="AZ22" s="12" t="s">
        <v>32</v>
      </c>
      <c r="BA22" s="16" t="s">
        <v>16</v>
      </c>
      <c r="BB22" s="16"/>
      <c r="BC22" s="12" t="s">
        <v>31</v>
      </c>
      <c r="BD22" s="12" t="s">
        <v>32</v>
      </c>
      <c r="BE22" s="16" t="s">
        <v>16</v>
      </c>
      <c r="BF22" s="16"/>
      <c r="BG22" s="12" t="s">
        <v>31</v>
      </c>
      <c r="BH22" s="12" t="s">
        <v>32</v>
      </c>
      <c r="BI22" s="16" t="s">
        <v>16</v>
      </c>
      <c r="BJ22" s="16"/>
      <c r="BK22" s="12" t="s">
        <v>31</v>
      </c>
      <c r="BL22" s="12" t="s">
        <v>32</v>
      </c>
      <c r="BM22" s="16" t="s">
        <v>16</v>
      </c>
      <c r="BN22" s="16"/>
      <c r="BO22" s="12" t="s">
        <v>31</v>
      </c>
      <c r="BP22" s="12" t="s">
        <v>32</v>
      </c>
      <c r="BQ22" s="16" t="s">
        <v>16</v>
      </c>
      <c r="BR22" s="16"/>
      <c r="BS22" s="12" t="s">
        <v>31</v>
      </c>
      <c r="BT22" s="12" t="s">
        <v>32</v>
      </c>
      <c r="BU22" s="16" t="s">
        <v>16</v>
      </c>
      <c r="BV22" s="16"/>
      <c r="BW22" s="12" t="s">
        <v>31</v>
      </c>
      <c r="BX22" s="17" t="s">
        <v>32</v>
      </c>
      <c r="BY22" s="16" t="s">
        <v>16</v>
      </c>
      <c r="BZ22" s="16"/>
    </row>
    <row r="23" spans="1:78" ht="35.25" customHeight="1" thickBot="1" x14ac:dyDescent="0.3">
      <c r="A23" s="18"/>
      <c r="B23" s="19"/>
      <c r="C23" s="12"/>
      <c r="D23" s="12"/>
      <c r="E23" s="12"/>
      <c r="F23" s="15"/>
      <c r="G23" s="12"/>
      <c r="H23" s="12"/>
      <c r="I23" s="20" t="s">
        <v>29</v>
      </c>
      <c r="J23" s="20" t="s">
        <v>30</v>
      </c>
      <c r="K23" s="12"/>
      <c r="L23" s="12"/>
      <c r="M23" s="20" t="s">
        <v>29</v>
      </c>
      <c r="N23" s="20" t="s">
        <v>30</v>
      </c>
      <c r="O23" s="12"/>
      <c r="P23" s="12"/>
      <c r="Q23" s="20" t="s">
        <v>29</v>
      </c>
      <c r="R23" s="20" t="s">
        <v>30</v>
      </c>
      <c r="S23" s="12"/>
      <c r="T23" s="12"/>
      <c r="U23" s="20" t="s">
        <v>29</v>
      </c>
      <c r="V23" s="20" t="s">
        <v>30</v>
      </c>
      <c r="W23" s="12"/>
      <c r="X23" s="12"/>
      <c r="Y23" s="20" t="s">
        <v>29</v>
      </c>
      <c r="Z23" s="20" t="s">
        <v>30</v>
      </c>
      <c r="AA23" s="12"/>
      <c r="AB23" s="12"/>
      <c r="AC23" s="20" t="s">
        <v>29</v>
      </c>
      <c r="AD23" s="20" t="s">
        <v>30</v>
      </c>
      <c r="AE23" s="12"/>
      <c r="AF23" s="12"/>
      <c r="AG23" s="20" t="s">
        <v>29</v>
      </c>
      <c r="AH23" s="20" t="s">
        <v>30</v>
      </c>
      <c r="AI23" s="12"/>
      <c r="AJ23" s="12"/>
      <c r="AK23" s="20" t="s">
        <v>29</v>
      </c>
      <c r="AL23" s="20" t="s">
        <v>30</v>
      </c>
      <c r="AM23" s="12"/>
      <c r="AN23" s="12"/>
      <c r="AO23" s="20" t="s">
        <v>29</v>
      </c>
      <c r="AP23" s="20" t="s">
        <v>30</v>
      </c>
      <c r="AQ23" s="12"/>
      <c r="AR23" s="12"/>
      <c r="AS23" s="20" t="s">
        <v>29</v>
      </c>
      <c r="AT23" s="20" t="s">
        <v>30</v>
      </c>
      <c r="AU23" s="12"/>
      <c r="AV23" s="12"/>
      <c r="AW23" s="20" t="s">
        <v>29</v>
      </c>
      <c r="AX23" s="20" t="s">
        <v>30</v>
      </c>
      <c r="AY23" s="12"/>
      <c r="AZ23" s="12"/>
      <c r="BA23" s="20" t="s">
        <v>29</v>
      </c>
      <c r="BB23" s="20" t="s">
        <v>30</v>
      </c>
      <c r="BC23" s="12"/>
      <c r="BD23" s="12"/>
      <c r="BE23" s="20" t="s">
        <v>29</v>
      </c>
      <c r="BF23" s="20" t="s">
        <v>30</v>
      </c>
      <c r="BG23" s="12"/>
      <c r="BH23" s="12"/>
      <c r="BI23" s="20" t="s">
        <v>29</v>
      </c>
      <c r="BJ23" s="20" t="s">
        <v>30</v>
      </c>
      <c r="BK23" s="12"/>
      <c r="BL23" s="12"/>
      <c r="BM23" s="20" t="s">
        <v>29</v>
      </c>
      <c r="BN23" s="20" t="s">
        <v>30</v>
      </c>
      <c r="BO23" s="12"/>
      <c r="BP23" s="12"/>
      <c r="BQ23" s="20" t="s">
        <v>29</v>
      </c>
      <c r="BR23" s="20" t="s">
        <v>30</v>
      </c>
      <c r="BS23" s="12"/>
      <c r="BT23" s="12"/>
      <c r="BU23" s="20" t="s">
        <v>29</v>
      </c>
      <c r="BV23" s="20" t="s">
        <v>30</v>
      </c>
      <c r="BW23" s="12"/>
      <c r="BX23" s="17"/>
      <c r="BY23" s="20" t="s">
        <v>29</v>
      </c>
      <c r="BZ23" s="20" t="s">
        <v>30</v>
      </c>
    </row>
    <row r="24" spans="1:78" ht="15.75" customHeight="1" thickBot="1" x14ac:dyDescent="0.3">
      <c r="A24" s="21">
        <v>1</v>
      </c>
      <c r="B24" s="21">
        <v>2</v>
      </c>
      <c r="C24" s="21">
        <v>3</v>
      </c>
      <c r="D24" s="21">
        <v>4</v>
      </c>
      <c r="E24" s="21">
        <v>5</v>
      </c>
      <c r="F24" s="21">
        <v>6</v>
      </c>
      <c r="G24" s="21">
        <v>7</v>
      </c>
      <c r="H24" s="21">
        <v>8</v>
      </c>
      <c r="I24" s="21">
        <v>9</v>
      </c>
      <c r="J24" s="21">
        <v>10</v>
      </c>
      <c r="K24" s="21">
        <v>11</v>
      </c>
      <c r="L24" s="21">
        <v>12</v>
      </c>
      <c r="M24" s="21">
        <v>13</v>
      </c>
      <c r="N24" s="21">
        <v>14</v>
      </c>
      <c r="O24" s="21">
        <v>15</v>
      </c>
      <c r="P24" s="21">
        <v>16</v>
      </c>
      <c r="Q24" s="21">
        <v>17</v>
      </c>
      <c r="R24" s="21">
        <v>18</v>
      </c>
      <c r="S24" s="21">
        <v>19</v>
      </c>
      <c r="T24" s="21">
        <v>20</v>
      </c>
      <c r="U24" s="21">
        <v>21</v>
      </c>
      <c r="V24" s="21">
        <v>22</v>
      </c>
      <c r="W24" s="21">
        <v>23</v>
      </c>
      <c r="X24" s="21">
        <v>24</v>
      </c>
      <c r="Y24" s="21">
        <v>25</v>
      </c>
      <c r="Z24" s="21">
        <v>26</v>
      </c>
      <c r="AA24" s="21">
        <v>27</v>
      </c>
      <c r="AB24" s="21">
        <v>28</v>
      </c>
      <c r="AC24" s="21">
        <v>29</v>
      </c>
      <c r="AD24" s="21">
        <v>30</v>
      </c>
      <c r="AE24" s="21">
        <v>31</v>
      </c>
      <c r="AF24" s="21">
        <v>32</v>
      </c>
      <c r="AG24" s="21">
        <v>33</v>
      </c>
      <c r="AH24" s="21">
        <v>34</v>
      </c>
      <c r="AI24" s="21">
        <v>35</v>
      </c>
      <c r="AJ24" s="21">
        <v>36</v>
      </c>
      <c r="AK24" s="21">
        <v>37</v>
      </c>
      <c r="AL24" s="21">
        <v>38</v>
      </c>
      <c r="AM24" s="21">
        <v>39</v>
      </c>
      <c r="AN24" s="21">
        <v>40</v>
      </c>
      <c r="AO24" s="21">
        <v>41</v>
      </c>
      <c r="AP24" s="21">
        <v>42</v>
      </c>
      <c r="AQ24" s="21">
        <v>43</v>
      </c>
      <c r="AR24" s="21">
        <v>44</v>
      </c>
      <c r="AS24" s="21">
        <v>45</v>
      </c>
      <c r="AT24" s="21">
        <v>46</v>
      </c>
      <c r="AU24" s="21">
        <v>47</v>
      </c>
      <c r="AV24" s="21">
        <v>48</v>
      </c>
      <c r="AW24" s="21">
        <v>49</v>
      </c>
      <c r="AX24" s="21">
        <v>50</v>
      </c>
      <c r="AY24" s="21">
        <v>51</v>
      </c>
      <c r="AZ24" s="21">
        <v>52</v>
      </c>
      <c r="BA24" s="21">
        <v>53</v>
      </c>
      <c r="BB24" s="21">
        <v>54</v>
      </c>
      <c r="BC24" s="21">
        <v>55</v>
      </c>
      <c r="BD24" s="21">
        <v>56</v>
      </c>
      <c r="BE24" s="21">
        <v>57</v>
      </c>
      <c r="BF24" s="21">
        <v>58</v>
      </c>
      <c r="BG24" s="21">
        <v>59</v>
      </c>
      <c r="BH24" s="21">
        <v>60</v>
      </c>
      <c r="BI24" s="21">
        <v>61</v>
      </c>
      <c r="BJ24" s="21">
        <v>62</v>
      </c>
      <c r="BK24" s="21">
        <v>63</v>
      </c>
      <c r="BL24" s="21">
        <v>64</v>
      </c>
      <c r="BM24" s="21">
        <v>65</v>
      </c>
      <c r="BN24" s="21">
        <v>66</v>
      </c>
      <c r="BO24" s="21">
        <v>67</v>
      </c>
      <c r="BP24" s="21">
        <v>68</v>
      </c>
      <c r="BQ24" s="21">
        <v>69</v>
      </c>
      <c r="BR24" s="21">
        <v>70</v>
      </c>
      <c r="BS24" s="21">
        <v>71</v>
      </c>
      <c r="BT24" s="21">
        <v>72</v>
      </c>
      <c r="BU24" s="21">
        <v>73</v>
      </c>
      <c r="BV24" s="21">
        <v>74</v>
      </c>
      <c r="BW24" s="21">
        <v>75</v>
      </c>
      <c r="BX24" s="21">
        <v>76</v>
      </c>
      <c r="BY24" s="21">
        <v>77</v>
      </c>
      <c r="BZ24" s="21">
        <v>78</v>
      </c>
    </row>
    <row r="25" spans="1:78" ht="18" x14ac:dyDescent="0.25">
      <c r="A25" s="45">
        <v>1</v>
      </c>
      <c r="B25" s="46" t="s">
        <v>64</v>
      </c>
      <c r="C25" s="24">
        <f t="shared" ref="C25:F32" si="2">G25+K25+O25+S25+W25+AA25+AE25+AI25+AM25+AQ25+AU25+AY25+BC25+BG25+BK25+BO25+BS25+BW25</f>
        <v>320</v>
      </c>
      <c r="D25" s="24">
        <f t="shared" si="2"/>
        <v>2304418.6100000003</v>
      </c>
      <c r="E25" s="24">
        <f t="shared" si="2"/>
        <v>261</v>
      </c>
      <c r="F25" s="24">
        <f t="shared" si="2"/>
        <v>0</v>
      </c>
      <c r="G25" s="25">
        <v>84</v>
      </c>
      <c r="H25" s="25">
        <v>331040.69</v>
      </c>
      <c r="I25" s="25"/>
      <c r="J25" s="25"/>
      <c r="K25" s="25">
        <v>177</v>
      </c>
      <c r="L25" s="25">
        <v>498338.77</v>
      </c>
      <c r="M25" s="25">
        <v>261</v>
      </c>
      <c r="N25" s="25"/>
      <c r="O25" s="25">
        <v>21</v>
      </c>
      <c r="P25" s="25">
        <v>482454.8</v>
      </c>
      <c r="Q25" s="25"/>
      <c r="R25" s="25"/>
      <c r="S25" s="25">
        <v>4</v>
      </c>
      <c r="T25" s="25">
        <v>6000</v>
      </c>
      <c r="U25" s="25"/>
      <c r="V25" s="25"/>
      <c r="W25" s="25">
        <v>3</v>
      </c>
      <c r="X25" s="25">
        <v>33012.6</v>
      </c>
      <c r="Y25" s="25"/>
      <c r="Z25" s="25"/>
      <c r="AA25" s="25">
        <v>4</v>
      </c>
      <c r="AB25" s="25">
        <v>25600</v>
      </c>
      <c r="AC25" s="25"/>
      <c r="AD25" s="25"/>
      <c r="AE25" s="25">
        <v>21</v>
      </c>
      <c r="AF25" s="25">
        <v>646271.75</v>
      </c>
      <c r="AG25" s="25"/>
      <c r="AH25" s="25"/>
      <c r="AI25" s="25">
        <v>3</v>
      </c>
      <c r="AJ25" s="25">
        <v>276200</v>
      </c>
      <c r="AK25" s="25"/>
      <c r="AL25" s="25"/>
      <c r="AM25" s="25">
        <v>1</v>
      </c>
      <c r="AN25" s="25">
        <v>1500</v>
      </c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>
        <v>2</v>
      </c>
      <c r="BL25" s="25">
        <v>4000</v>
      </c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</row>
    <row r="26" spans="1:78" ht="17.25" customHeight="1" x14ac:dyDescent="0.25">
      <c r="A26" s="26">
        <v>2</v>
      </c>
      <c r="B26" s="47" t="s">
        <v>65</v>
      </c>
      <c r="C26" s="28">
        <f t="shared" si="2"/>
        <v>60</v>
      </c>
      <c r="D26" s="28">
        <f t="shared" si="2"/>
        <v>82018.78</v>
      </c>
      <c r="E26" s="28">
        <f t="shared" si="2"/>
        <v>60</v>
      </c>
      <c r="F26" s="28">
        <f t="shared" si="2"/>
        <v>82018.78</v>
      </c>
      <c r="G26" s="29">
        <v>45</v>
      </c>
      <c r="H26" s="30">
        <v>56678</v>
      </c>
      <c r="I26" s="30">
        <v>45</v>
      </c>
      <c r="J26" s="30">
        <v>56678</v>
      </c>
      <c r="K26" s="30">
        <v>6</v>
      </c>
      <c r="L26" s="30">
        <v>7300</v>
      </c>
      <c r="M26" s="30">
        <v>6</v>
      </c>
      <c r="N26" s="30">
        <v>7300</v>
      </c>
      <c r="O26" s="30">
        <v>4</v>
      </c>
      <c r="P26" s="30">
        <v>6580.78</v>
      </c>
      <c r="Q26" s="30">
        <v>4</v>
      </c>
      <c r="R26" s="30">
        <v>6580.78</v>
      </c>
      <c r="S26" s="30">
        <v>0</v>
      </c>
      <c r="T26" s="30">
        <v>0</v>
      </c>
      <c r="U26" s="30">
        <v>0</v>
      </c>
      <c r="V26" s="30">
        <v>0</v>
      </c>
      <c r="W26" s="30">
        <v>1</v>
      </c>
      <c r="X26" s="30">
        <v>1500</v>
      </c>
      <c r="Y26" s="30">
        <v>1</v>
      </c>
      <c r="Z26" s="30">
        <v>1500</v>
      </c>
      <c r="AA26" s="30">
        <v>0</v>
      </c>
      <c r="AB26" s="30">
        <v>0</v>
      </c>
      <c r="AC26" s="30">
        <v>0</v>
      </c>
      <c r="AD26" s="30">
        <v>0</v>
      </c>
      <c r="AE26" s="30">
        <v>3</v>
      </c>
      <c r="AF26" s="30">
        <v>8950</v>
      </c>
      <c r="AG26" s="30">
        <v>3</v>
      </c>
      <c r="AH26" s="30">
        <v>8950</v>
      </c>
      <c r="AI26" s="30">
        <v>1</v>
      </c>
      <c r="AJ26" s="30">
        <v>1010</v>
      </c>
      <c r="AK26" s="30">
        <v>1</v>
      </c>
      <c r="AL26" s="30">
        <v>1010</v>
      </c>
      <c r="AM26" s="30">
        <v>0</v>
      </c>
      <c r="AN26" s="30">
        <v>0</v>
      </c>
      <c r="AO26" s="30">
        <v>0</v>
      </c>
      <c r="AP26" s="30">
        <v>0</v>
      </c>
      <c r="AQ26" s="30">
        <v>0</v>
      </c>
      <c r="AR26" s="30">
        <v>0</v>
      </c>
      <c r="AS26" s="30">
        <v>0</v>
      </c>
      <c r="AT26" s="30">
        <v>0</v>
      </c>
      <c r="AU26" s="30">
        <v>0</v>
      </c>
      <c r="AV26" s="30">
        <v>0</v>
      </c>
      <c r="AW26" s="30">
        <v>0</v>
      </c>
      <c r="AX26" s="30">
        <v>0</v>
      </c>
      <c r="AY26" s="30">
        <v>0</v>
      </c>
      <c r="AZ26" s="30">
        <v>0</v>
      </c>
      <c r="BA26" s="30">
        <v>0</v>
      </c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1">
        <v>0</v>
      </c>
      <c r="BQ26" s="31">
        <v>0</v>
      </c>
      <c r="BR26" s="31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2">
        <v>0</v>
      </c>
      <c r="BZ26" s="32">
        <v>0</v>
      </c>
    </row>
    <row r="27" spans="1:78" ht="21.75" customHeight="1" x14ac:dyDescent="0.25">
      <c r="A27" s="26">
        <v>3</v>
      </c>
      <c r="B27" s="48" t="s">
        <v>66</v>
      </c>
      <c r="C27" s="28">
        <f t="shared" si="2"/>
        <v>75</v>
      </c>
      <c r="D27" s="28">
        <f t="shared" si="2"/>
        <v>83050</v>
      </c>
      <c r="E27" s="28">
        <f t="shared" si="2"/>
        <v>0</v>
      </c>
      <c r="F27" s="28">
        <f t="shared" si="2"/>
        <v>0</v>
      </c>
      <c r="G27" s="29">
        <v>69</v>
      </c>
      <c r="H27" s="30">
        <v>70950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5</v>
      </c>
      <c r="P27" s="30">
        <v>10600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1</v>
      </c>
      <c r="X27" s="30">
        <v>1500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  <c r="AY27" s="30">
        <v>0</v>
      </c>
      <c r="AZ27" s="30">
        <v>0</v>
      </c>
      <c r="BA27" s="30">
        <v>0</v>
      </c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1">
        <v>0</v>
      </c>
      <c r="BQ27" s="31">
        <v>0</v>
      </c>
      <c r="BR27" s="31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2">
        <v>0</v>
      </c>
      <c r="BZ27" s="32">
        <v>0</v>
      </c>
    </row>
    <row r="28" spans="1:78" ht="18" x14ac:dyDescent="0.25">
      <c r="A28" s="26">
        <v>4</v>
      </c>
      <c r="B28" s="47" t="s">
        <v>67</v>
      </c>
      <c r="C28" s="28">
        <f t="shared" si="2"/>
        <v>30</v>
      </c>
      <c r="D28" s="28">
        <f t="shared" si="2"/>
        <v>47429</v>
      </c>
      <c r="E28" s="28">
        <f t="shared" si="2"/>
        <v>0</v>
      </c>
      <c r="F28" s="28">
        <f t="shared" si="2"/>
        <v>0</v>
      </c>
      <c r="G28" s="29">
        <v>30</v>
      </c>
      <c r="H28" s="30">
        <v>47429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1"/>
      <c r="BQ28" s="31"/>
      <c r="BR28" s="31"/>
      <c r="BS28" s="30"/>
      <c r="BT28" s="30"/>
      <c r="BU28" s="30"/>
      <c r="BV28" s="30"/>
      <c r="BW28" s="30"/>
      <c r="BX28" s="30"/>
      <c r="BY28" s="32"/>
      <c r="BZ28" s="32"/>
    </row>
    <row r="29" spans="1:78" ht="18" x14ac:dyDescent="0.25">
      <c r="A29" s="26">
        <v>5</v>
      </c>
      <c r="B29" s="49" t="s">
        <v>68</v>
      </c>
      <c r="C29" s="28">
        <f t="shared" si="2"/>
        <v>212</v>
      </c>
      <c r="D29" s="28">
        <f t="shared" si="2"/>
        <v>3741750.5700000003</v>
      </c>
      <c r="E29" s="28">
        <f t="shared" si="2"/>
        <v>61</v>
      </c>
      <c r="F29" s="28">
        <f t="shared" si="2"/>
        <v>3341703.26</v>
      </c>
      <c r="G29" s="37">
        <v>146</v>
      </c>
      <c r="H29" s="37">
        <v>392193.81</v>
      </c>
      <c r="I29" s="37"/>
      <c r="J29" s="37"/>
      <c r="K29" s="37">
        <v>8</v>
      </c>
      <c r="L29" s="38">
        <v>19150</v>
      </c>
      <c r="M29" s="38">
        <v>8</v>
      </c>
      <c r="N29" s="38">
        <v>19150</v>
      </c>
      <c r="O29" s="39">
        <v>38</v>
      </c>
      <c r="P29" s="38">
        <v>484371</v>
      </c>
      <c r="Q29" s="38">
        <v>38</v>
      </c>
      <c r="R29" s="38">
        <v>484371</v>
      </c>
      <c r="S29" s="39">
        <v>5</v>
      </c>
      <c r="T29" s="37">
        <v>7854</v>
      </c>
      <c r="U29" s="37">
        <v>0</v>
      </c>
      <c r="V29" s="37">
        <v>0</v>
      </c>
      <c r="W29" s="39">
        <v>0</v>
      </c>
      <c r="X29" s="38">
        <v>0</v>
      </c>
      <c r="Y29" s="38">
        <v>0</v>
      </c>
      <c r="Z29" s="38">
        <v>0</v>
      </c>
      <c r="AA29" s="39">
        <v>0</v>
      </c>
      <c r="AB29" s="38">
        <v>0</v>
      </c>
      <c r="AC29" s="38">
        <v>0</v>
      </c>
      <c r="AD29" s="38">
        <v>0</v>
      </c>
      <c r="AE29" s="30">
        <v>6</v>
      </c>
      <c r="AF29" s="30">
        <v>836414.8</v>
      </c>
      <c r="AG29" s="30">
        <v>6</v>
      </c>
      <c r="AH29" s="30">
        <v>836414.8</v>
      </c>
      <c r="AI29" s="30">
        <v>4</v>
      </c>
      <c r="AJ29" s="30">
        <v>1428409.96</v>
      </c>
      <c r="AK29" s="30">
        <v>4</v>
      </c>
      <c r="AL29" s="30">
        <v>1428410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1</v>
      </c>
      <c r="AV29" s="30">
        <v>429450</v>
      </c>
      <c r="AW29" s="30">
        <v>1</v>
      </c>
      <c r="AX29" s="30">
        <v>429450</v>
      </c>
      <c r="AY29" s="30">
        <v>0</v>
      </c>
      <c r="AZ29" s="30">
        <v>0</v>
      </c>
      <c r="BA29" s="30">
        <v>0</v>
      </c>
      <c r="BB29" s="30">
        <v>0</v>
      </c>
      <c r="BC29" s="30">
        <v>0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30">
        <v>0</v>
      </c>
      <c r="BJ29" s="30">
        <v>0</v>
      </c>
      <c r="BK29" s="30">
        <v>1</v>
      </c>
      <c r="BL29" s="30">
        <v>500</v>
      </c>
      <c r="BM29" s="30">
        <v>1</v>
      </c>
      <c r="BN29" s="30">
        <v>500</v>
      </c>
      <c r="BO29" s="30">
        <v>2</v>
      </c>
      <c r="BP29" s="31">
        <v>2747</v>
      </c>
      <c r="BQ29" s="31">
        <v>2</v>
      </c>
      <c r="BR29" s="31">
        <v>2747.46</v>
      </c>
      <c r="BS29" s="30">
        <v>0</v>
      </c>
      <c r="BT29" s="30">
        <v>0</v>
      </c>
      <c r="BU29" s="30">
        <v>0</v>
      </c>
      <c r="BV29" s="30">
        <v>0</v>
      </c>
      <c r="BW29" s="39">
        <v>1</v>
      </c>
      <c r="BX29" s="37">
        <v>140660</v>
      </c>
      <c r="BY29" s="32">
        <v>1</v>
      </c>
      <c r="BZ29" s="32">
        <v>140660</v>
      </c>
    </row>
    <row r="30" spans="1:78" ht="18" x14ac:dyDescent="0.25">
      <c r="A30" s="26">
        <v>6</v>
      </c>
      <c r="B30" s="47" t="s">
        <v>69</v>
      </c>
      <c r="C30" s="28">
        <f t="shared" si="2"/>
        <v>156</v>
      </c>
      <c r="D30" s="28">
        <f t="shared" si="2"/>
        <v>231344.64999999997</v>
      </c>
      <c r="E30" s="28">
        <f t="shared" si="2"/>
        <v>156</v>
      </c>
      <c r="F30" s="28">
        <f t="shared" si="2"/>
        <v>231344.8</v>
      </c>
      <c r="G30" s="37">
        <v>128</v>
      </c>
      <c r="H30" s="37">
        <v>185910.02</v>
      </c>
      <c r="I30" s="37">
        <v>128</v>
      </c>
      <c r="J30" s="37">
        <v>185910</v>
      </c>
      <c r="K30" s="37">
        <v>2</v>
      </c>
      <c r="L30" s="37">
        <v>2401</v>
      </c>
      <c r="M30" s="37">
        <v>2</v>
      </c>
      <c r="N30" s="37">
        <v>2401</v>
      </c>
      <c r="O30" s="37">
        <v>20</v>
      </c>
      <c r="P30" s="37">
        <v>29160.83</v>
      </c>
      <c r="Q30" s="37">
        <v>20</v>
      </c>
      <c r="R30" s="37">
        <v>29161</v>
      </c>
      <c r="S30" s="37">
        <v>1</v>
      </c>
      <c r="T30" s="37">
        <v>500</v>
      </c>
      <c r="U30" s="37">
        <v>1</v>
      </c>
      <c r="V30" s="37">
        <v>500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0">
        <v>5</v>
      </c>
      <c r="AF30" s="30">
        <v>13372.8</v>
      </c>
      <c r="AG30" s="30">
        <v>5</v>
      </c>
      <c r="AH30" s="30">
        <v>13372.8</v>
      </c>
      <c r="AI30" s="30">
        <v>0</v>
      </c>
      <c r="AJ30" s="30">
        <v>0</v>
      </c>
      <c r="AK30" s="30">
        <v>0</v>
      </c>
      <c r="AL30" s="30">
        <v>0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0</v>
      </c>
      <c r="AW30" s="30">
        <v>0</v>
      </c>
      <c r="AX30" s="30">
        <v>0</v>
      </c>
      <c r="AY30" s="30">
        <v>0</v>
      </c>
      <c r="AZ30" s="30">
        <v>0</v>
      </c>
      <c r="BA30" s="30">
        <v>0</v>
      </c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1">
        <v>0</v>
      </c>
      <c r="BQ30" s="31">
        <v>0</v>
      </c>
      <c r="BR30" s="31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2">
        <v>0</v>
      </c>
      <c r="BZ30" s="32">
        <v>0</v>
      </c>
    </row>
    <row r="31" spans="1:78" ht="18" x14ac:dyDescent="0.25">
      <c r="A31" s="26">
        <v>7</v>
      </c>
      <c r="B31" s="49" t="s">
        <v>70</v>
      </c>
      <c r="C31" s="28">
        <f t="shared" si="2"/>
        <v>64</v>
      </c>
      <c r="D31" s="28">
        <f t="shared" si="2"/>
        <v>89163</v>
      </c>
      <c r="E31" s="28">
        <f t="shared" si="2"/>
        <v>43</v>
      </c>
      <c r="F31" s="28">
        <f t="shared" si="2"/>
        <v>67520</v>
      </c>
      <c r="G31" s="29">
        <v>64</v>
      </c>
      <c r="H31" s="30">
        <v>89163</v>
      </c>
      <c r="I31" s="30">
        <v>43</v>
      </c>
      <c r="J31" s="30">
        <v>67520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  <c r="AG31" s="30">
        <v>0</v>
      </c>
      <c r="AH31" s="30">
        <v>0</v>
      </c>
      <c r="AI31" s="30">
        <v>0</v>
      </c>
      <c r="AJ31" s="30">
        <v>0</v>
      </c>
      <c r="AK31" s="30">
        <v>0</v>
      </c>
      <c r="AL31" s="30">
        <v>0</v>
      </c>
      <c r="AM31" s="30">
        <v>0</v>
      </c>
      <c r="AN31" s="30">
        <v>0</v>
      </c>
      <c r="AO31" s="30">
        <v>0</v>
      </c>
      <c r="AP31" s="30">
        <v>0</v>
      </c>
      <c r="AQ31" s="30">
        <v>0</v>
      </c>
      <c r="AR31" s="30">
        <v>0</v>
      </c>
      <c r="AS31" s="30">
        <v>0</v>
      </c>
      <c r="AT31" s="30">
        <v>0</v>
      </c>
      <c r="AU31" s="30">
        <v>0</v>
      </c>
      <c r="AV31" s="30">
        <v>0</v>
      </c>
      <c r="AW31" s="30">
        <v>0</v>
      </c>
      <c r="AX31" s="30">
        <v>0</v>
      </c>
      <c r="AY31" s="30">
        <v>0</v>
      </c>
      <c r="AZ31" s="30">
        <v>0</v>
      </c>
      <c r="BA31" s="30">
        <v>0</v>
      </c>
      <c r="BB31" s="30">
        <v>0</v>
      </c>
      <c r="BC31" s="30">
        <v>0</v>
      </c>
      <c r="BD31" s="30">
        <v>0</v>
      </c>
      <c r="BE31" s="30">
        <v>0</v>
      </c>
      <c r="BF31" s="30">
        <v>0</v>
      </c>
      <c r="BG31" s="30">
        <v>0</v>
      </c>
      <c r="BH31" s="30">
        <v>0</v>
      </c>
      <c r="BI31" s="30">
        <v>0</v>
      </c>
      <c r="BJ31" s="30">
        <v>0</v>
      </c>
      <c r="BK31" s="30">
        <v>0</v>
      </c>
      <c r="BL31" s="30">
        <v>0</v>
      </c>
      <c r="BM31" s="30">
        <v>0</v>
      </c>
      <c r="BN31" s="30">
        <v>0</v>
      </c>
      <c r="BO31" s="30">
        <v>0</v>
      </c>
      <c r="BP31" s="31">
        <v>0</v>
      </c>
      <c r="BQ31" s="31">
        <v>0</v>
      </c>
      <c r="BR31" s="31">
        <v>0</v>
      </c>
      <c r="BS31" s="30">
        <v>0</v>
      </c>
      <c r="BT31" s="30">
        <v>0</v>
      </c>
      <c r="BU31" s="30">
        <v>0</v>
      </c>
      <c r="BV31" s="30">
        <v>0</v>
      </c>
      <c r="BW31" s="30">
        <v>0</v>
      </c>
      <c r="BX31" s="30">
        <v>0</v>
      </c>
      <c r="BY31" s="32">
        <v>0</v>
      </c>
      <c r="BZ31" s="32">
        <v>0</v>
      </c>
    </row>
    <row r="32" spans="1:78" ht="18" x14ac:dyDescent="0.25">
      <c r="A32" s="26">
        <v>8</v>
      </c>
      <c r="B32" s="49" t="s">
        <v>71</v>
      </c>
      <c r="C32" s="28">
        <f t="shared" si="2"/>
        <v>113</v>
      </c>
      <c r="D32" s="28">
        <f t="shared" si="2"/>
        <v>197201</v>
      </c>
      <c r="E32" s="28">
        <f t="shared" si="2"/>
        <v>79</v>
      </c>
      <c r="F32" s="28">
        <f t="shared" si="2"/>
        <v>88441</v>
      </c>
      <c r="G32" s="29">
        <v>95</v>
      </c>
      <c r="H32" s="30">
        <v>156600</v>
      </c>
      <c r="I32" s="30">
        <v>73</v>
      </c>
      <c r="J32" s="30">
        <v>81731</v>
      </c>
      <c r="K32" s="30"/>
      <c r="L32" s="30"/>
      <c r="M32" s="30"/>
      <c r="N32" s="30"/>
      <c r="O32" s="30">
        <v>13</v>
      </c>
      <c r="P32" s="30">
        <v>20240</v>
      </c>
      <c r="Q32" s="30">
        <v>3</v>
      </c>
      <c r="R32" s="30">
        <v>6000</v>
      </c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>
        <v>4</v>
      </c>
      <c r="AF32" s="30">
        <v>18282</v>
      </c>
      <c r="AG32" s="30">
        <v>3</v>
      </c>
      <c r="AH32" s="30">
        <v>710</v>
      </c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>
        <v>1</v>
      </c>
      <c r="BL32" s="30">
        <v>2079</v>
      </c>
      <c r="BM32" s="30"/>
      <c r="BN32" s="30"/>
      <c r="BO32" s="30"/>
      <c r="BP32" s="31"/>
      <c r="BQ32" s="31"/>
      <c r="BR32" s="31"/>
      <c r="BS32" s="30"/>
      <c r="BT32" s="30"/>
      <c r="BU32" s="30"/>
      <c r="BV32" s="30"/>
      <c r="BW32" s="30"/>
      <c r="BX32" s="30"/>
      <c r="BY32" s="32"/>
      <c r="BZ32" s="32"/>
    </row>
    <row r="33" spans="1:78" ht="18" x14ac:dyDescent="0.25">
      <c r="A33" s="40"/>
      <c r="B33" s="41" t="s">
        <v>62</v>
      </c>
      <c r="C33" s="42">
        <f>C32+C31+C30+C29+C28+C27+C26</f>
        <v>710</v>
      </c>
      <c r="D33" s="42">
        <f>D32+D31+D30+D29+D28+D27+D26</f>
        <v>4471957.0000000009</v>
      </c>
      <c r="E33" s="42">
        <f>E32+E31+E30+E29+E28+E27+E26</f>
        <v>399</v>
      </c>
      <c r="F33" s="42">
        <f>F32+F31+F30+F29+F28+F27+F26</f>
        <v>3811027.8399999994</v>
      </c>
      <c r="G33" s="42">
        <f t="shared" ref="G33:BX33" si="3">G32+G31+G30+G29+G28+G27+G26</f>
        <v>577</v>
      </c>
      <c r="H33" s="42">
        <f t="shared" si="3"/>
        <v>998923.83000000007</v>
      </c>
      <c r="I33" s="42">
        <f t="shared" si="3"/>
        <v>289</v>
      </c>
      <c r="J33" s="42">
        <f t="shared" si="3"/>
        <v>391839</v>
      </c>
      <c r="K33" s="42">
        <f t="shared" si="3"/>
        <v>16</v>
      </c>
      <c r="L33" s="42">
        <f t="shared" si="3"/>
        <v>28851</v>
      </c>
      <c r="M33" s="42">
        <f t="shared" si="3"/>
        <v>16</v>
      </c>
      <c r="N33" s="42">
        <f t="shared" si="3"/>
        <v>28851</v>
      </c>
      <c r="O33" s="42">
        <f t="shared" si="3"/>
        <v>80</v>
      </c>
      <c r="P33" s="42">
        <f t="shared" si="3"/>
        <v>550952.61</v>
      </c>
      <c r="Q33" s="42">
        <f t="shared" si="3"/>
        <v>65</v>
      </c>
      <c r="R33" s="42">
        <f t="shared" si="3"/>
        <v>526112.78</v>
      </c>
      <c r="S33" s="42">
        <f t="shared" si="3"/>
        <v>6</v>
      </c>
      <c r="T33" s="42">
        <f t="shared" si="3"/>
        <v>8354</v>
      </c>
      <c r="U33" s="42">
        <f t="shared" si="3"/>
        <v>1</v>
      </c>
      <c r="V33" s="42">
        <f t="shared" si="3"/>
        <v>500</v>
      </c>
      <c r="W33" s="42">
        <f t="shared" si="3"/>
        <v>2</v>
      </c>
      <c r="X33" s="42">
        <f t="shared" si="3"/>
        <v>3000</v>
      </c>
      <c r="Y33" s="42">
        <f t="shared" si="3"/>
        <v>1</v>
      </c>
      <c r="Z33" s="42">
        <f t="shared" si="3"/>
        <v>1500</v>
      </c>
      <c r="AA33" s="42">
        <f t="shared" si="3"/>
        <v>0</v>
      </c>
      <c r="AB33" s="42">
        <f t="shared" si="3"/>
        <v>0</v>
      </c>
      <c r="AC33" s="42">
        <f t="shared" si="3"/>
        <v>0</v>
      </c>
      <c r="AD33" s="42">
        <f t="shared" si="3"/>
        <v>0</v>
      </c>
      <c r="AE33" s="42">
        <f t="shared" si="3"/>
        <v>18</v>
      </c>
      <c r="AF33" s="42">
        <f t="shared" si="3"/>
        <v>877019.60000000009</v>
      </c>
      <c r="AG33" s="42">
        <f t="shared" si="3"/>
        <v>17</v>
      </c>
      <c r="AH33" s="42">
        <f t="shared" si="3"/>
        <v>859447.60000000009</v>
      </c>
      <c r="AI33" s="42">
        <f t="shared" si="3"/>
        <v>5</v>
      </c>
      <c r="AJ33" s="42">
        <f t="shared" si="3"/>
        <v>1429419.96</v>
      </c>
      <c r="AK33" s="42">
        <f t="shared" si="3"/>
        <v>5</v>
      </c>
      <c r="AL33" s="42">
        <f t="shared" si="3"/>
        <v>1429420</v>
      </c>
      <c r="AM33" s="42">
        <f t="shared" si="3"/>
        <v>0</v>
      </c>
      <c r="AN33" s="42">
        <f t="shared" si="3"/>
        <v>0</v>
      </c>
      <c r="AO33" s="42">
        <f t="shared" si="3"/>
        <v>0</v>
      </c>
      <c r="AP33" s="42">
        <f t="shared" si="3"/>
        <v>0</v>
      </c>
      <c r="AQ33" s="42">
        <f t="shared" si="3"/>
        <v>0</v>
      </c>
      <c r="AR33" s="42">
        <f t="shared" si="3"/>
        <v>0</v>
      </c>
      <c r="AS33" s="42">
        <f t="shared" si="3"/>
        <v>0</v>
      </c>
      <c r="AT33" s="42">
        <f t="shared" si="3"/>
        <v>0</v>
      </c>
      <c r="AU33" s="42">
        <f t="shared" si="3"/>
        <v>1</v>
      </c>
      <c r="AV33" s="42">
        <f t="shared" si="3"/>
        <v>429450</v>
      </c>
      <c r="AW33" s="42">
        <f t="shared" si="3"/>
        <v>1</v>
      </c>
      <c r="AX33" s="42">
        <f t="shared" si="3"/>
        <v>429450</v>
      </c>
      <c r="AY33" s="42">
        <f t="shared" si="3"/>
        <v>0</v>
      </c>
      <c r="AZ33" s="42">
        <f t="shared" si="3"/>
        <v>0</v>
      </c>
      <c r="BA33" s="42">
        <f t="shared" si="3"/>
        <v>0</v>
      </c>
      <c r="BB33" s="42">
        <f t="shared" si="3"/>
        <v>0</v>
      </c>
      <c r="BC33" s="42">
        <f t="shared" si="3"/>
        <v>0</v>
      </c>
      <c r="BD33" s="42">
        <f t="shared" si="3"/>
        <v>0</v>
      </c>
      <c r="BE33" s="42">
        <f t="shared" si="3"/>
        <v>0</v>
      </c>
      <c r="BF33" s="42">
        <f t="shared" si="3"/>
        <v>0</v>
      </c>
      <c r="BG33" s="42">
        <f t="shared" si="3"/>
        <v>0</v>
      </c>
      <c r="BH33" s="42">
        <f t="shared" si="3"/>
        <v>0</v>
      </c>
      <c r="BI33" s="42">
        <f t="shared" si="3"/>
        <v>0</v>
      </c>
      <c r="BJ33" s="42">
        <f t="shared" si="3"/>
        <v>0</v>
      </c>
      <c r="BK33" s="42">
        <f t="shared" si="3"/>
        <v>2</v>
      </c>
      <c r="BL33" s="42">
        <f t="shared" si="3"/>
        <v>2579</v>
      </c>
      <c r="BM33" s="42">
        <f t="shared" si="3"/>
        <v>1</v>
      </c>
      <c r="BN33" s="42">
        <f t="shared" si="3"/>
        <v>500</v>
      </c>
      <c r="BO33" s="42">
        <f t="shared" si="3"/>
        <v>2</v>
      </c>
      <c r="BP33" s="42">
        <f t="shared" si="3"/>
        <v>2747</v>
      </c>
      <c r="BQ33" s="42">
        <f t="shared" si="3"/>
        <v>2</v>
      </c>
      <c r="BR33" s="42">
        <f t="shared" si="3"/>
        <v>2747.46</v>
      </c>
      <c r="BS33" s="42">
        <f t="shared" si="3"/>
        <v>0</v>
      </c>
      <c r="BT33" s="42">
        <f t="shared" si="3"/>
        <v>0</v>
      </c>
      <c r="BU33" s="42">
        <f t="shared" si="3"/>
        <v>0</v>
      </c>
      <c r="BV33" s="42">
        <f t="shared" si="3"/>
        <v>0</v>
      </c>
      <c r="BW33" s="42">
        <f t="shared" si="3"/>
        <v>1</v>
      </c>
      <c r="BX33" s="42">
        <f t="shared" si="3"/>
        <v>140660</v>
      </c>
      <c r="BY33" s="42">
        <f>BY32+BY31+BY30+BY29+BY28+BY27+BY26</f>
        <v>1</v>
      </c>
      <c r="BZ33" s="42">
        <f>BZ32+BZ31+BZ30+BZ29+BZ28+BZ27+BZ26</f>
        <v>140660</v>
      </c>
    </row>
    <row r="34" spans="1:78" ht="18.75" thickBot="1" x14ac:dyDescent="0.3">
      <c r="C34" s="4" t="s">
        <v>72</v>
      </c>
    </row>
    <row r="35" spans="1:78" ht="25.5" customHeight="1" thickBot="1" x14ac:dyDescent="0.3">
      <c r="A35" s="6" t="s">
        <v>3</v>
      </c>
      <c r="B35" s="7" t="s">
        <v>4</v>
      </c>
      <c r="C35" s="7" t="s">
        <v>5</v>
      </c>
      <c r="D35" s="7"/>
      <c r="E35" s="7"/>
      <c r="F35" s="7"/>
      <c r="G35" s="8" t="s">
        <v>6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7" t="s">
        <v>7</v>
      </c>
      <c r="X35" s="7"/>
      <c r="Y35" s="7"/>
      <c r="Z35" s="7"/>
      <c r="AA35" s="7"/>
      <c r="AB35" s="7"/>
      <c r="AC35" s="7"/>
      <c r="AD35" s="7"/>
      <c r="AE35" s="7" t="s">
        <v>8</v>
      </c>
      <c r="AF35" s="7"/>
      <c r="AG35" s="7"/>
      <c r="AH35" s="7"/>
      <c r="AI35" s="7"/>
      <c r="AJ35" s="7"/>
      <c r="AK35" s="7"/>
      <c r="AL35" s="7"/>
      <c r="AM35" s="9" t="s">
        <v>9</v>
      </c>
      <c r="AN35" s="9"/>
      <c r="AO35" s="9"/>
      <c r="AP35" s="9"/>
      <c r="AQ35" s="9"/>
      <c r="AR35" s="9"/>
      <c r="AS35" s="9"/>
      <c r="AT35" s="9"/>
      <c r="AU35" s="7" t="s">
        <v>10</v>
      </c>
      <c r="AV35" s="7"/>
      <c r="AW35" s="7"/>
      <c r="AX35" s="7"/>
      <c r="AY35" s="7"/>
      <c r="AZ35" s="7"/>
      <c r="BA35" s="7"/>
      <c r="BB35" s="7"/>
      <c r="BC35" s="7" t="s">
        <v>11</v>
      </c>
      <c r="BD35" s="7"/>
      <c r="BE35" s="7"/>
      <c r="BF35" s="7"/>
      <c r="BG35" s="7"/>
      <c r="BH35" s="7"/>
      <c r="BI35" s="7"/>
      <c r="BJ35" s="7"/>
      <c r="BK35" s="7" t="s">
        <v>12</v>
      </c>
      <c r="BL35" s="7"/>
      <c r="BM35" s="7"/>
      <c r="BN35" s="7"/>
      <c r="BO35" s="7"/>
      <c r="BP35" s="7"/>
      <c r="BQ35" s="7"/>
      <c r="BR35" s="7"/>
      <c r="BS35" s="7" t="s">
        <v>13</v>
      </c>
      <c r="BT35" s="7"/>
      <c r="BU35" s="7"/>
      <c r="BV35" s="7"/>
      <c r="BW35" s="7"/>
      <c r="BX35" s="7"/>
      <c r="BY35" s="7"/>
      <c r="BZ35" s="7"/>
    </row>
    <row r="36" spans="1:78" ht="46.5" customHeight="1" thickBot="1" x14ac:dyDescent="0.3">
      <c r="A36" s="10"/>
      <c r="B36" s="11"/>
      <c r="C36" s="12" t="s">
        <v>14</v>
      </c>
      <c r="D36" s="12" t="s">
        <v>15</v>
      </c>
      <c r="E36" s="13" t="s">
        <v>16</v>
      </c>
      <c r="F36" s="13"/>
      <c r="G36" s="14" t="s">
        <v>17</v>
      </c>
      <c r="H36" s="14"/>
      <c r="I36" s="14"/>
      <c r="J36" s="14"/>
      <c r="K36" s="14" t="s">
        <v>18</v>
      </c>
      <c r="L36" s="14"/>
      <c r="M36" s="14"/>
      <c r="N36" s="14"/>
      <c r="O36" s="14" t="s">
        <v>19</v>
      </c>
      <c r="P36" s="14"/>
      <c r="Q36" s="14"/>
      <c r="R36" s="14"/>
      <c r="S36" s="14" t="s">
        <v>20</v>
      </c>
      <c r="T36" s="14"/>
      <c r="U36" s="14"/>
      <c r="V36" s="14"/>
      <c r="W36" s="14" t="s">
        <v>21</v>
      </c>
      <c r="X36" s="14"/>
      <c r="Y36" s="14"/>
      <c r="Z36" s="14"/>
      <c r="AA36" s="14" t="s">
        <v>22</v>
      </c>
      <c r="AB36" s="14"/>
      <c r="AC36" s="14"/>
      <c r="AD36" s="14"/>
      <c r="AE36" s="14" t="s">
        <v>23</v>
      </c>
      <c r="AF36" s="14"/>
      <c r="AG36" s="14"/>
      <c r="AH36" s="14"/>
      <c r="AI36" s="14" t="s">
        <v>22</v>
      </c>
      <c r="AJ36" s="14"/>
      <c r="AK36" s="14"/>
      <c r="AL36" s="14"/>
      <c r="AM36" s="14" t="s">
        <v>24</v>
      </c>
      <c r="AN36" s="14"/>
      <c r="AO36" s="14"/>
      <c r="AP36" s="14"/>
      <c r="AQ36" s="14" t="s">
        <v>22</v>
      </c>
      <c r="AR36" s="14"/>
      <c r="AS36" s="14"/>
      <c r="AT36" s="14"/>
      <c r="AU36" s="14" t="s">
        <v>25</v>
      </c>
      <c r="AV36" s="14"/>
      <c r="AW36" s="14"/>
      <c r="AX36" s="14"/>
      <c r="AY36" s="14" t="s">
        <v>22</v>
      </c>
      <c r="AZ36" s="14"/>
      <c r="BA36" s="14"/>
      <c r="BB36" s="14"/>
      <c r="BC36" s="14" t="s">
        <v>26</v>
      </c>
      <c r="BD36" s="14"/>
      <c r="BE36" s="14"/>
      <c r="BF36" s="14"/>
      <c r="BG36" s="14" t="s">
        <v>22</v>
      </c>
      <c r="BH36" s="14"/>
      <c r="BI36" s="14"/>
      <c r="BJ36" s="14"/>
      <c r="BK36" s="14" t="s">
        <v>27</v>
      </c>
      <c r="BL36" s="14"/>
      <c r="BM36" s="14"/>
      <c r="BN36" s="14"/>
      <c r="BO36" s="14" t="s">
        <v>22</v>
      </c>
      <c r="BP36" s="14"/>
      <c r="BQ36" s="14"/>
      <c r="BR36" s="14"/>
      <c r="BS36" s="14" t="s">
        <v>28</v>
      </c>
      <c r="BT36" s="14"/>
      <c r="BU36" s="14"/>
      <c r="BV36" s="14"/>
      <c r="BW36" s="14" t="s">
        <v>22</v>
      </c>
      <c r="BX36" s="14"/>
      <c r="BY36" s="14"/>
      <c r="BZ36" s="14"/>
    </row>
    <row r="37" spans="1:78" ht="74.25" customHeight="1" thickBot="1" x14ac:dyDescent="0.3">
      <c r="A37" s="10"/>
      <c r="B37" s="11"/>
      <c r="C37" s="12"/>
      <c r="D37" s="12"/>
      <c r="E37" s="12" t="s">
        <v>29</v>
      </c>
      <c r="F37" s="15" t="s">
        <v>30</v>
      </c>
      <c r="G37" s="12" t="s">
        <v>31</v>
      </c>
      <c r="H37" s="12" t="s">
        <v>32</v>
      </c>
      <c r="I37" s="16" t="s">
        <v>16</v>
      </c>
      <c r="J37" s="16"/>
      <c r="K37" s="12" t="s">
        <v>31</v>
      </c>
      <c r="L37" s="12" t="s">
        <v>32</v>
      </c>
      <c r="M37" s="16" t="s">
        <v>16</v>
      </c>
      <c r="N37" s="16"/>
      <c r="O37" s="12" t="s">
        <v>31</v>
      </c>
      <c r="P37" s="12" t="s">
        <v>32</v>
      </c>
      <c r="Q37" s="16" t="s">
        <v>16</v>
      </c>
      <c r="R37" s="16"/>
      <c r="S37" s="12" t="s">
        <v>31</v>
      </c>
      <c r="T37" s="12" t="s">
        <v>32</v>
      </c>
      <c r="U37" s="16" t="s">
        <v>16</v>
      </c>
      <c r="V37" s="16"/>
      <c r="W37" s="12" t="s">
        <v>31</v>
      </c>
      <c r="X37" s="12" t="s">
        <v>32</v>
      </c>
      <c r="Y37" s="16" t="s">
        <v>16</v>
      </c>
      <c r="Z37" s="16"/>
      <c r="AA37" s="12" t="s">
        <v>31</v>
      </c>
      <c r="AB37" s="12" t="s">
        <v>32</v>
      </c>
      <c r="AC37" s="16" t="s">
        <v>16</v>
      </c>
      <c r="AD37" s="16"/>
      <c r="AE37" s="12" t="s">
        <v>31</v>
      </c>
      <c r="AF37" s="12" t="s">
        <v>32</v>
      </c>
      <c r="AG37" s="16" t="s">
        <v>16</v>
      </c>
      <c r="AH37" s="16"/>
      <c r="AI37" s="12" t="s">
        <v>31</v>
      </c>
      <c r="AJ37" s="12" t="s">
        <v>32</v>
      </c>
      <c r="AK37" s="16" t="s">
        <v>16</v>
      </c>
      <c r="AL37" s="16"/>
      <c r="AM37" s="12" t="s">
        <v>31</v>
      </c>
      <c r="AN37" s="12" t="s">
        <v>32</v>
      </c>
      <c r="AO37" s="16" t="s">
        <v>16</v>
      </c>
      <c r="AP37" s="16"/>
      <c r="AQ37" s="12" t="s">
        <v>31</v>
      </c>
      <c r="AR37" s="12" t="s">
        <v>32</v>
      </c>
      <c r="AS37" s="16" t="s">
        <v>16</v>
      </c>
      <c r="AT37" s="16"/>
      <c r="AU37" s="12" t="s">
        <v>31</v>
      </c>
      <c r="AV37" s="12" t="s">
        <v>32</v>
      </c>
      <c r="AW37" s="16" t="s">
        <v>16</v>
      </c>
      <c r="AX37" s="16"/>
      <c r="AY37" s="12" t="s">
        <v>31</v>
      </c>
      <c r="AZ37" s="12" t="s">
        <v>32</v>
      </c>
      <c r="BA37" s="16" t="s">
        <v>16</v>
      </c>
      <c r="BB37" s="16"/>
      <c r="BC37" s="12" t="s">
        <v>31</v>
      </c>
      <c r="BD37" s="12" t="s">
        <v>32</v>
      </c>
      <c r="BE37" s="16" t="s">
        <v>16</v>
      </c>
      <c r="BF37" s="16"/>
      <c r="BG37" s="12" t="s">
        <v>31</v>
      </c>
      <c r="BH37" s="12" t="s">
        <v>32</v>
      </c>
      <c r="BI37" s="16" t="s">
        <v>16</v>
      </c>
      <c r="BJ37" s="16"/>
      <c r="BK37" s="12" t="s">
        <v>31</v>
      </c>
      <c r="BL37" s="12" t="s">
        <v>32</v>
      </c>
      <c r="BM37" s="16" t="s">
        <v>16</v>
      </c>
      <c r="BN37" s="16"/>
      <c r="BO37" s="12" t="s">
        <v>31</v>
      </c>
      <c r="BP37" s="12" t="s">
        <v>32</v>
      </c>
      <c r="BQ37" s="16" t="s">
        <v>16</v>
      </c>
      <c r="BR37" s="16"/>
      <c r="BS37" s="12" t="s">
        <v>31</v>
      </c>
      <c r="BT37" s="12" t="s">
        <v>32</v>
      </c>
      <c r="BU37" s="16" t="s">
        <v>16</v>
      </c>
      <c r="BV37" s="16"/>
      <c r="BW37" s="12" t="s">
        <v>31</v>
      </c>
      <c r="BX37" s="17" t="s">
        <v>32</v>
      </c>
      <c r="BY37" s="16" t="s">
        <v>16</v>
      </c>
      <c r="BZ37" s="16"/>
    </row>
    <row r="38" spans="1:78" ht="35.25" customHeight="1" thickBot="1" x14ac:dyDescent="0.3">
      <c r="A38" s="18"/>
      <c r="B38" s="19"/>
      <c r="C38" s="12"/>
      <c r="D38" s="12"/>
      <c r="E38" s="12"/>
      <c r="F38" s="15"/>
      <c r="G38" s="12"/>
      <c r="H38" s="12"/>
      <c r="I38" s="20" t="s">
        <v>29</v>
      </c>
      <c r="J38" s="20" t="s">
        <v>30</v>
      </c>
      <c r="K38" s="12"/>
      <c r="L38" s="12"/>
      <c r="M38" s="20" t="s">
        <v>29</v>
      </c>
      <c r="N38" s="20" t="s">
        <v>30</v>
      </c>
      <c r="O38" s="12"/>
      <c r="P38" s="12"/>
      <c r="Q38" s="20" t="s">
        <v>29</v>
      </c>
      <c r="R38" s="20" t="s">
        <v>30</v>
      </c>
      <c r="S38" s="12"/>
      <c r="T38" s="12"/>
      <c r="U38" s="20" t="s">
        <v>29</v>
      </c>
      <c r="V38" s="20" t="s">
        <v>30</v>
      </c>
      <c r="W38" s="12"/>
      <c r="X38" s="12"/>
      <c r="Y38" s="20" t="s">
        <v>29</v>
      </c>
      <c r="Z38" s="20" t="s">
        <v>30</v>
      </c>
      <c r="AA38" s="12"/>
      <c r="AB38" s="12"/>
      <c r="AC38" s="20" t="s">
        <v>29</v>
      </c>
      <c r="AD38" s="20" t="s">
        <v>30</v>
      </c>
      <c r="AE38" s="12"/>
      <c r="AF38" s="12"/>
      <c r="AG38" s="20" t="s">
        <v>29</v>
      </c>
      <c r="AH38" s="20" t="s">
        <v>30</v>
      </c>
      <c r="AI38" s="12"/>
      <c r="AJ38" s="12"/>
      <c r="AK38" s="20" t="s">
        <v>29</v>
      </c>
      <c r="AL38" s="20" t="s">
        <v>30</v>
      </c>
      <c r="AM38" s="12"/>
      <c r="AN38" s="12"/>
      <c r="AO38" s="20" t="s">
        <v>29</v>
      </c>
      <c r="AP38" s="20" t="s">
        <v>30</v>
      </c>
      <c r="AQ38" s="12"/>
      <c r="AR38" s="12"/>
      <c r="AS38" s="20" t="s">
        <v>29</v>
      </c>
      <c r="AT38" s="20" t="s">
        <v>30</v>
      </c>
      <c r="AU38" s="12"/>
      <c r="AV38" s="12"/>
      <c r="AW38" s="20" t="s">
        <v>29</v>
      </c>
      <c r="AX38" s="20" t="s">
        <v>30</v>
      </c>
      <c r="AY38" s="12"/>
      <c r="AZ38" s="12"/>
      <c r="BA38" s="20" t="s">
        <v>29</v>
      </c>
      <c r="BB38" s="20" t="s">
        <v>30</v>
      </c>
      <c r="BC38" s="12"/>
      <c r="BD38" s="12"/>
      <c r="BE38" s="20" t="s">
        <v>29</v>
      </c>
      <c r="BF38" s="20" t="s">
        <v>30</v>
      </c>
      <c r="BG38" s="12"/>
      <c r="BH38" s="12"/>
      <c r="BI38" s="20" t="s">
        <v>29</v>
      </c>
      <c r="BJ38" s="20" t="s">
        <v>30</v>
      </c>
      <c r="BK38" s="12"/>
      <c r="BL38" s="12"/>
      <c r="BM38" s="20" t="s">
        <v>29</v>
      </c>
      <c r="BN38" s="20" t="s">
        <v>30</v>
      </c>
      <c r="BO38" s="12"/>
      <c r="BP38" s="12"/>
      <c r="BQ38" s="20" t="s">
        <v>29</v>
      </c>
      <c r="BR38" s="20" t="s">
        <v>30</v>
      </c>
      <c r="BS38" s="12"/>
      <c r="BT38" s="12"/>
      <c r="BU38" s="20" t="s">
        <v>29</v>
      </c>
      <c r="BV38" s="20" t="s">
        <v>30</v>
      </c>
      <c r="BW38" s="12"/>
      <c r="BX38" s="17"/>
      <c r="BY38" s="20" t="s">
        <v>29</v>
      </c>
      <c r="BZ38" s="20" t="s">
        <v>30</v>
      </c>
    </row>
    <row r="39" spans="1:78" ht="15.75" customHeight="1" thickBot="1" x14ac:dyDescent="0.3">
      <c r="A39" s="21">
        <v>1</v>
      </c>
      <c r="B39" s="21">
        <v>2</v>
      </c>
      <c r="C39" s="21">
        <v>3</v>
      </c>
      <c r="D39" s="21">
        <v>4</v>
      </c>
      <c r="E39" s="21">
        <v>5</v>
      </c>
      <c r="F39" s="21">
        <v>6</v>
      </c>
      <c r="G39" s="21">
        <v>7</v>
      </c>
      <c r="H39" s="21">
        <v>8</v>
      </c>
      <c r="I39" s="21">
        <v>9</v>
      </c>
      <c r="J39" s="21">
        <v>10</v>
      </c>
      <c r="K39" s="21">
        <v>11</v>
      </c>
      <c r="L39" s="21">
        <v>12</v>
      </c>
      <c r="M39" s="21">
        <v>13</v>
      </c>
      <c r="N39" s="21">
        <v>14</v>
      </c>
      <c r="O39" s="21">
        <v>15</v>
      </c>
      <c r="P39" s="21">
        <v>16</v>
      </c>
      <c r="Q39" s="21">
        <v>17</v>
      </c>
      <c r="R39" s="21">
        <v>18</v>
      </c>
      <c r="S39" s="21">
        <v>19</v>
      </c>
      <c r="T39" s="21">
        <v>20</v>
      </c>
      <c r="U39" s="21">
        <v>21</v>
      </c>
      <c r="V39" s="21">
        <v>22</v>
      </c>
      <c r="W39" s="21">
        <v>23</v>
      </c>
      <c r="X39" s="21">
        <v>24</v>
      </c>
      <c r="Y39" s="21">
        <v>25</v>
      </c>
      <c r="Z39" s="21">
        <v>26</v>
      </c>
      <c r="AA39" s="21">
        <v>27</v>
      </c>
      <c r="AB39" s="21">
        <v>28</v>
      </c>
      <c r="AC39" s="21">
        <v>29</v>
      </c>
      <c r="AD39" s="21">
        <v>30</v>
      </c>
      <c r="AE39" s="21">
        <v>31</v>
      </c>
      <c r="AF39" s="21">
        <v>32</v>
      </c>
      <c r="AG39" s="21">
        <v>33</v>
      </c>
      <c r="AH39" s="21">
        <v>34</v>
      </c>
      <c r="AI39" s="21">
        <v>35</v>
      </c>
      <c r="AJ39" s="21">
        <v>36</v>
      </c>
      <c r="AK39" s="21">
        <v>37</v>
      </c>
      <c r="AL39" s="21">
        <v>38</v>
      </c>
      <c r="AM39" s="21">
        <v>39</v>
      </c>
      <c r="AN39" s="21">
        <v>40</v>
      </c>
      <c r="AO39" s="21">
        <v>41</v>
      </c>
      <c r="AP39" s="21">
        <v>42</v>
      </c>
      <c r="AQ39" s="21">
        <v>43</v>
      </c>
      <c r="AR39" s="21">
        <v>44</v>
      </c>
      <c r="AS39" s="21">
        <v>45</v>
      </c>
      <c r="AT39" s="21">
        <v>46</v>
      </c>
      <c r="AU39" s="21">
        <v>47</v>
      </c>
      <c r="AV39" s="21">
        <v>48</v>
      </c>
      <c r="AW39" s="21">
        <v>49</v>
      </c>
      <c r="AX39" s="21">
        <v>50</v>
      </c>
      <c r="AY39" s="21">
        <v>51</v>
      </c>
      <c r="AZ39" s="21">
        <v>52</v>
      </c>
      <c r="BA39" s="21">
        <v>53</v>
      </c>
      <c r="BB39" s="21">
        <v>54</v>
      </c>
      <c r="BC39" s="21">
        <v>55</v>
      </c>
      <c r="BD39" s="21">
        <v>56</v>
      </c>
      <c r="BE39" s="21">
        <v>57</v>
      </c>
      <c r="BF39" s="21">
        <v>58</v>
      </c>
      <c r="BG39" s="21">
        <v>59</v>
      </c>
      <c r="BH39" s="21">
        <v>60</v>
      </c>
      <c r="BI39" s="21">
        <v>61</v>
      </c>
      <c r="BJ39" s="21">
        <v>62</v>
      </c>
      <c r="BK39" s="21">
        <v>63</v>
      </c>
      <c r="BL39" s="21">
        <v>64</v>
      </c>
      <c r="BM39" s="21">
        <v>65</v>
      </c>
      <c r="BN39" s="21">
        <v>66</v>
      </c>
      <c r="BO39" s="21">
        <v>67</v>
      </c>
      <c r="BP39" s="21">
        <v>68</v>
      </c>
      <c r="BQ39" s="21">
        <v>69</v>
      </c>
      <c r="BR39" s="21">
        <v>70</v>
      </c>
      <c r="BS39" s="21">
        <v>71</v>
      </c>
      <c r="BT39" s="21">
        <v>72</v>
      </c>
      <c r="BU39" s="21">
        <v>73</v>
      </c>
      <c r="BV39" s="21">
        <v>74</v>
      </c>
      <c r="BW39" s="21">
        <v>75</v>
      </c>
      <c r="BX39" s="21">
        <v>76</v>
      </c>
      <c r="BY39" s="21">
        <v>77</v>
      </c>
      <c r="BZ39" s="21">
        <v>78</v>
      </c>
    </row>
    <row r="40" spans="1:78" ht="18" x14ac:dyDescent="0.25">
      <c r="A40" s="45">
        <v>1</v>
      </c>
      <c r="B40" s="50" t="s">
        <v>73</v>
      </c>
      <c r="C40" s="51">
        <f>G40+K40+O40+S40+W40+AA40+AE40+AI40+AM40+AQ40+AU40+AY40+BC40+BG40+BK40+BO40+BS40+BW40</f>
        <v>63</v>
      </c>
      <c r="D40" s="51">
        <f>H40+L40+P40+T40+X40+AB40+AF40+AJ40+AN40+AR40+AV40+AZ40+BD40+BH40+BL40+BP40+BT40+BX40</f>
        <v>90635</v>
      </c>
      <c r="E40" s="51">
        <f>I40+M40+Q40+U40+Y40+AC40+AG40+AK40+AO40+AS40+AW40+BA40+BE40+BI40+BM40+BQ40+BU40+BY40</f>
        <v>46</v>
      </c>
      <c r="F40" s="51">
        <f>J40+N40+R40+V40+Z40+AD40+AH40+AL40+AP40+AT40+AX40+BB40+BF40+BJ40+BN40+BR40+BV40+BZ40</f>
        <v>59666</v>
      </c>
      <c r="G40" s="25">
        <v>52</v>
      </c>
      <c r="H40" s="25">
        <v>76017</v>
      </c>
      <c r="I40" s="25">
        <v>39</v>
      </c>
      <c r="J40" s="25">
        <v>48308</v>
      </c>
      <c r="K40" s="25">
        <v>1</v>
      </c>
      <c r="L40" s="25">
        <v>1500</v>
      </c>
      <c r="M40" s="25">
        <v>1</v>
      </c>
      <c r="N40" s="25">
        <v>1500</v>
      </c>
      <c r="O40" s="52">
        <v>6</v>
      </c>
      <c r="P40" s="25">
        <v>6318</v>
      </c>
      <c r="Q40" s="25">
        <v>4</v>
      </c>
      <c r="R40" s="25">
        <v>5058</v>
      </c>
      <c r="S40" s="52"/>
      <c r="T40" s="25"/>
      <c r="U40" s="25"/>
      <c r="V40" s="25"/>
      <c r="W40" s="52"/>
      <c r="X40" s="25"/>
      <c r="Y40" s="25"/>
      <c r="Z40" s="25"/>
      <c r="AA40" s="52"/>
      <c r="AB40" s="25"/>
      <c r="AC40" s="25"/>
      <c r="AD40" s="25"/>
      <c r="AE40" s="52">
        <v>3</v>
      </c>
      <c r="AF40" s="25">
        <v>6300</v>
      </c>
      <c r="AG40" s="25">
        <v>2</v>
      </c>
      <c r="AH40" s="25">
        <v>4800</v>
      </c>
      <c r="AI40" s="52"/>
      <c r="AJ40" s="25"/>
      <c r="AK40" s="25"/>
      <c r="AL40" s="25"/>
      <c r="AM40" s="52"/>
      <c r="AN40" s="25"/>
      <c r="AO40" s="25"/>
      <c r="AP40" s="25"/>
      <c r="AQ40" s="52"/>
      <c r="AR40" s="25"/>
      <c r="AS40" s="25"/>
      <c r="AT40" s="25"/>
      <c r="AU40" s="52"/>
      <c r="AV40" s="25"/>
      <c r="AW40" s="25"/>
      <c r="AX40" s="25"/>
      <c r="AY40" s="52"/>
      <c r="AZ40" s="25"/>
      <c r="BA40" s="25"/>
      <c r="BB40" s="25"/>
      <c r="BC40" s="52"/>
      <c r="BD40" s="25"/>
      <c r="BE40" s="25"/>
      <c r="BF40" s="25"/>
      <c r="BG40" s="52"/>
      <c r="BH40" s="25"/>
      <c r="BI40" s="25"/>
      <c r="BJ40" s="25"/>
      <c r="BK40" s="52">
        <v>1</v>
      </c>
      <c r="BL40" s="25">
        <v>500</v>
      </c>
      <c r="BM40" s="25"/>
      <c r="BN40" s="25"/>
      <c r="BO40" s="52"/>
      <c r="BP40" s="25"/>
      <c r="BQ40" s="25"/>
      <c r="BR40" s="25"/>
      <c r="BS40" s="52"/>
      <c r="BT40" s="25"/>
      <c r="BU40" s="25"/>
      <c r="BV40" s="25"/>
      <c r="BW40" s="52"/>
      <c r="BX40" s="25"/>
      <c r="BY40" s="25"/>
      <c r="BZ40" s="25"/>
    </row>
    <row r="41" spans="1:78" ht="18" x14ac:dyDescent="0.25">
      <c r="A41" s="26">
        <v>2</v>
      </c>
      <c r="B41" s="53" t="s">
        <v>74</v>
      </c>
      <c r="C41" s="28">
        <f t="shared" ref="C41:F51" si="4">G41+K41+O41+S41+W41+AA41+AE41+AI41+AM41+AQ41+AU41+AY41+BC41+BG41+BK41+BO41+BS41+BW41</f>
        <v>59</v>
      </c>
      <c r="D41" s="28">
        <f t="shared" si="4"/>
        <v>72001.930000000008</v>
      </c>
      <c r="E41" s="28">
        <f t="shared" si="4"/>
        <v>3</v>
      </c>
      <c r="F41" s="28">
        <f t="shared" si="4"/>
        <v>3350</v>
      </c>
      <c r="G41" s="29">
        <v>56</v>
      </c>
      <c r="H41" s="30">
        <v>68938.100000000006</v>
      </c>
      <c r="I41" s="30">
        <v>3</v>
      </c>
      <c r="J41" s="30">
        <v>3350</v>
      </c>
      <c r="K41" s="30"/>
      <c r="L41" s="30"/>
      <c r="M41" s="30"/>
      <c r="N41" s="30"/>
      <c r="O41" s="30">
        <v>1</v>
      </c>
      <c r="P41" s="30">
        <v>1000</v>
      </c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1"/>
      <c r="BQ41" s="31"/>
      <c r="BR41" s="31"/>
      <c r="BS41" s="30"/>
      <c r="BT41" s="30"/>
      <c r="BU41" s="30"/>
      <c r="BV41" s="30"/>
      <c r="BW41" s="30">
        <v>2</v>
      </c>
      <c r="BX41" s="30">
        <v>2063.83</v>
      </c>
      <c r="BY41" s="32"/>
      <c r="BZ41" s="32"/>
    </row>
    <row r="42" spans="1:78" ht="18" x14ac:dyDescent="0.25">
      <c r="A42" s="26">
        <v>3</v>
      </c>
      <c r="B42" s="53" t="s">
        <v>75</v>
      </c>
      <c r="C42" s="28">
        <f t="shared" si="4"/>
        <v>110</v>
      </c>
      <c r="D42" s="28">
        <f t="shared" si="4"/>
        <v>334567.5</v>
      </c>
      <c r="E42" s="28">
        <f t="shared" si="4"/>
        <v>82</v>
      </c>
      <c r="F42" s="28">
        <f t="shared" si="4"/>
        <v>259427.5</v>
      </c>
      <c r="G42" s="29">
        <v>57</v>
      </c>
      <c r="H42" s="30">
        <v>203076.37</v>
      </c>
      <c r="I42" s="30">
        <v>43</v>
      </c>
      <c r="J42" s="30">
        <v>174176.37</v>
      </c>
      <c r="K42" s="30">
        <v>34</v>
      </c>
      <c r="L42" s="30">
        <v>59656.23</v>
      </c>
      <c r="M42" s="30">
        <v>26</v>
      </c>
      <c r="N42" s="30">
        <v>46706.23</v>
      </c>
      <c r="O42" s="30">
        <v>10</v>
      </c>
      <c r="P42" s="30">
        <v>16734.900000000001</v>
      </c>
      <c r="Q42" s="30">
        <v>7</v>
      </c>
      <c r="R42" s="30">
        <v>13194.9</v>
      </c>
      <c r="S42" s="30"/>
      <c r="T42" s="30"/>
      <c r="U42" s="30"/>
      <c r="V42" s="30"/>
      <c r="W42" s="30"/>
      <c r="X42" s="30"/>
      <c r="Y42" s="30"/>
      <c r="Z42" s="30"/>
      <c r="AA42" s="30">
        <v>1</v>
      </c>
      <c r="AB42" s="30">
        <v>2750</v>
      </c>
      <c r="AC42" s="30">
        <v>0</v>
      </c>
      <c r="AD42" s="30">
        <v>0</v>
      </c>
      <c r="AE42" s="30">
        <v>5</v>
      </c>
      <c r="AF42" s="30">
        <v>32700</v>
      </c>
      <c r="AG42" s="30">
        <v>3</v>
      </c>
      <c r="AH42" s="30">
        <v>5700</v>
      </c>
      <c r="AI42" s="30"/>
      <c r="AJ42" s="30"/>
      <c r="AK42" s="30"/>
      <c r="AL42" s="30"/>
      <c r="AM42" s="30">
        <v>3</v>
      </c>
      <c r="AN42" s="30">
        <v>19650</v>
      </c>
      <c r="AO42" s="30">
        <v>3</v>
      </c>
      <c r="AP42" s="30">
        <v>19650</v>
      </c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1"/>
      <c r="BQ42" s="31"/>
      <c r="BR42" s="31"/>
      <c r="BS42" s="30"/>
      <c r="BT42" s="30"/>
      <c r="BU42" s="30"/>
      <c r="BV42" s="30"/>
      <c r="BW42" s="30"/>
      <c r="BX42" s="30"/>
      <c r="BY42" s="32"/>
      <c r="BZ42" s="32"/>
    </row>
    <row r="43" spans="1:78" ht="18" x14ac:dyDescent="0.25">
      <c r="A43" s="26">
        <v>4</v>
      </c>
      <c r="B43" s="53" t="s">
        <v>76</v>
      </c>
      <c r="C43" s="28">
        <f t="shared" si="4"/>
        <v>25</v>
      </c>
      <c r="D43" s="28">
        <f t="shared" si="4"/>
        <v>39371.130000000005</v>
      </c>
      <c r="E43" s="28">
        <f t="shared" si="4"/>
        <v>10</v>
      </c>
      <c r="F43" s="28">
        <f t="shared" si="4"/>
        <v>17011.126</v>
      </c>
      <c r="G43" s="29">
        <v>8</v>
      </c>
      <c r="H43" s="30">
        <v>9250</v>
      </c>
      <c r="I43" s="30">
        <v>3</v>
      </c>
      <c r="J43" s="30">
        <v>5250</v>
      </c>
      <c r="K43" s="30">
        <v>15</v>
      </c>
      <c r="L43" s="30">
        <v>26121.13</v>
      </c>
      <c r="M43" s="30">
        <v>7</v>
      </c>
      <c r="N43" s="30">
        <v>11761.126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2</v>
      </c>
      <c r="AF43" s="35">
        <v>4000</v>
      </c>
      <c r="AG43" s="35">
        <v>0</v>
      </c>
      <c r="AH43" s="35">
        <v>0</v>
      </c>
      <c r="AI43" s="30">
        <v>0</v>
      </c>
      <c r="AJ43" s="30">
        <v>0</v>
      </c>
      <c r="AK43" s="30">
        <v>0</v>
      </c>
      <c r="AL43" s="30">
        <v>0</v>
      </c>
      <c r="AM43" s="35">
        <v>0</v>
      </c>
      <c r="AN43" s="35">
        <v>0</v>
      </c>
      <c r="AO43" s="35">
        <v>0</v>
      </c>
      <c r="AP43" s="35">
        <v>0</v>
      </c>
      <c r="AQ43" s="30">
        <v>0</v>
      </c>
      <c r="AR43" s="30">
        <v>0</v>
      </c>
      <c r="AS43" s="30">
        <v>0</v>
      </c>
      <c r="AT43" s="30">
        <v>0</v>
      </c>
      <c r="AU43" s="30">
        <v>0</v>
      </c>
      <c r="AV43" s="30">
        <v>0</v>
      </c>
      <c r="AW43" s="30">
        <v>0</v>
      </c>
      <c r="AX43" s="30">
        <v>0</v>
      </c>
      <c r="AY43" s="30">
        <v>0</v>
      </c>
      <c r="AZ43" s="30">
        <v>0</v>
      </c>
      <c r="BA43" s="30">
        <v>0</v>
      </c>
      <c r="BB43" s="30">
        <v>0</v>
      </c>
      <c r="BC43" s="30">
        <v>0</v>
      </c>
      <c r="BD43" s="30">
        <v>0</v>
      </c>
      <c r="BE43" s="30">
        <v>0</v>
      </c>
      <c r="BF43" s="30">
        <v>0</v>
      </c>
      <c r="BG43" s="30">
        <v>0</v>
      </c>
      <c r="BH43" s="30">
        <v>0</v>
      </c>
      <c r="BI43" s="30">
        <v>0</v>
      </c>
      <c r="BJ43" s="30">
        <v>0</v>
      </c>
      <c r="BK43" s="30">
        <v>0</v>
      </c>
      <c r="BL43" s="30">
        <v>0</v>
      </c>
      <c r="BM43" s="30">
        <v>0</v>
      </c>
      <c r="BN43" s="30">
        <v>0</v>
      </c>
      <c r="BO43" s="30">
        <v>0</v>
      </c>
      <c r="BP43" s="31">
        <v>0</v>
      </c>
      <c r="BQ43" s="31">
        <v>0</v>
      </c>
      <c r="BR43" s="31">
        <v>0</v>
      </c>
      <c r="BS43" s="30">
        <v>0</v>
      </c>
      <c r="BT43" s="30">
        <v>0</v>
      </c>
      <c r="BU43" s="30">
        <v>0</v>
      </c>
      <c r="BV43" s="30">
        <v>0</v>
      </c>
      <c r="BW43" s="30">
        <v>0</v>
      </c>
      <c r="BX43" s="30">
        <v>0</v>
      </c>
      <c r="BY43" s="32">
        <v>0</v>
      </c>
      <c r="BZ43" s="32">
        <v>0</v>
      </c>
    </row>
    <row r="44" spans="1:78" ht="18" x14ac:dyDescent="0.25">
      <c r="A44" s="26">
        <v>5</v>
      </c>
      <c r="B44" s="53" t="s">
        <v>77</v>
      </c>
      <c r="C44" s="28">
        <f t="shared" si="4"/>
        <v>123</v>
      </c>
      <c r="D44" s="28">
        <f t="shared" si="4"/>
        <v>280836.56</v>
      </c>
      <c r="E44" s="28">
        <f t="shared" si="4"/>
        <v>74</v>
      </c>
      <c r="F44" s="28">
        <f t="shared" si="4"/>
        <v>204838</v>
      </c>
      <c r="G44" s="29">
        <v>93</v>
      </c>
      <c r="H44" s="30">
        <v>202143.03</v>
      </c>
      <c r="I44" s="30">
        <v>61</v>
      </c>
      <c r="J44" s="30">
        <v>179588</v>
      </c>
      <c r="K44" s="30">
        <v>13</v>
      </c>
      <c r="L44" s="30">
        <v>20842.53</v>
      </c>
      <c r="M44" s="30">
        <v>4</v>
      </c>
      <c r="N44" s="30">
        <v>7750</v>
      </c>
      <c r="O44" s="30">
        <v>10</v>
      </c>
      <c r="P44" s="30">
        <v>15151</v>
      </c>
      <c r="Q44" s="30">
        <v>5</v>
      </c>
      <c r="R44" s="30">
        <v>7750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4</v>
      </c>
      <c r="AF44" s="30">
        <v>35750</v>
      </c>
      <c r="AG44" s="30">
        <v>2</v>
      </c>
      <c r="AH44" s="30">
        <v>5750</v>
      </c>
      <c r="AI44" s="30">
        <v>0</v>
      </c>
      <c r="AJ44" s="30">
        <v>0</v>
      </c>
      <c r="AK44" s="30">
        <v>0</v>
      </c>
      <c r="AL44" s="30">
        <v>0</v>
      </c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>
        <v>3</v>
      </c>
      <c r="BL44" s="30">
        <v>6950</v>
      </c>
      <c r="BM44" s="30">
        <v>2</v>
      </c>
      <c r="BN44" s="30">
        <v>4000</v>
      </c>
      <c r="BO44" s="30"/>
      <c r="BP44" s="31"/>
      <c r="BQ44" s="31"/>
      <c r="BR44" s="31"/>
      <c r="BS44" s="30"/>
      <c r="BT44" s="30"/>
      <c r="BU44" s="30"/>
      <c r="BV44" s="30"/>
      <c r="BW44" s="30"/>
      <c r="BX44" s="30"/>
      <c r="BY44" s="32"/>
      <c r="BZ44" s="32"/>
    </row>
    <row r="45" spans="1:78" ht="18" x14ac:dyDescent="0.25">
      <c r="A45" s="26">
        <v>6</v>
      </c>
      <c r="B45" s="53" t="s">
        <v>78</v>
      </c>
      <c r="C45" s="28">
        <f t="shared" si="4"/>
        <v>15</v>
      </c>
      <c r="D45" s="28">
        <f t="shared" si="4"/>
        <v>16220</v>
      </c>
      <c r="E45" s="28">
        <f t="shared" si="4"/>
        <v>14</v>
      </c>
      <c r="F45" s="28">
        <f t="shared" si="4"/>
        <v>14720</v>
      </c>
      <c r="G45" s="54">
        <v>8</v>
      </c>
      <c r="H45" s="54">
        <v>9120</v>
      </c>
      <c r="I45" s="54">
        <v>8</v>
      </c>
      <c r="J45" s="54">
        <v>9120</v>
      </c>
      <c r="K45" s="54">
        <v>6</v>
      </c>
      <c r="L45" s="55">
        <v>5600</v>
      </c>
      <c r="M45" s="55">
        <v>6</v>
      </c>
      <c r="N45" s="55">
        <v>5600</v>
      </c>
      <c r="O45" s="56">
        <v>0</v>
      </c>
      <c r="P45" s="55">
        <v>0</v>
      </c>
      <c r="Q45" s="55">
        <v>0</v>
      </c>
      <c r="R45" s="55">
        <v>0</v>
      </c>
      <c r="S45" s="56">
        <v>0</v>
      </c>
      <c r="T45" s="54">
        <v>0</v>
      </c>
      <c r="U45" s="54">
        <v>0</v>
      </c>
      <c r="V45" s="54">
        <v>0</v>
      </c>
      <c r="W45" s="56">
        <v>0</v>
      </c>
      <c r="X45" s="55">
        <v>0</v>
      </c>
      <c r="Y45" s="55">
        <v>0</v>
      </c>
      <c r="Z45" s="55">
        <v>0</v>
      </c>
      <c r="AA45" s="56">
        <v>0</v>
      </c>
      <c r="AB45" s="55">
        <v>0</v>
      </c>
      <c r="AC45" s="55">
        <v>0</v>
      </c>
      <c r="AD45" s="55">
        <v>0</v>
      </c>
      <c r="AE45" s="56">
        <v>1</v>
      </c>
      <c r="AF45" s="55">
        <v>1500</v>
      </c>
      <c r="AG45" s="55">
        <v>0</v>
      </c>
      <c r="AH45" s="55">
        <v>0</v>
      </c>
      <c r="AI45" s="56">
        <v>0</v>
      </c>
      <c r="AJ45" s="54">
        <v>0</v>
      </c>
      <c r="AK45" s="54">
        <v>0</v>
      </c>
      <c r="AL45" s="54">
        <v>0</v>
      </c>
      <c r="AM45" s="56">
        <v>0</v>
      </c>
      <c r="AN45" s="55">
        <v>0</v>
      </c>
      <c r="AO45" s="55">
        <v>0</v>
      </c>
      <c r="AP45" s="55">
        <v>0</v>
      </c>
      <c r="AQ45" s="56">
        <v>0</v>
      </c>
      <c r="AR45" s="54">
        <v>0</v>
      </c>
      <c r="AS45" s="54">
        <v>0</v>
      </c>
      <c r="AT45" s="54">
        <v>0</v>
      </c>
      <c r="AU45" s="56">
        <v>0</v>
      </c>
      <c r="AV45" s="54">
        <v>0</v>
      </c>
      <c r="AW45" s="54">
        <v>0</v>
      </c>
      <c r="AX45" s="54">
        <v>0</v>
      </c>
      <c r="AY45" s="56">
        <v>0</v>
      </c>
      <c r="AZ45" s="54">
        <v>0</v>
      </c>
      <c r="BA45" s="54">
        <v>0</v>
      </c>
      <c r="BB45" s="54">
        <v>0</v>
      </c>
      <c r="BC45" s="30">
        <v>0</v>
      </c>
      <c r="BD45" s="30">
        <v>0</v>
      </c>
      <c r="BE45" s="30">
        <v>0</v>
      </c>
      <c r="BF45" s="30">
        <v>0</v>
      </c>
      <c r="BG45" s="30">
        <v>0</v>
      </c>
      <c r="BH45" s="30">
        <v>0</v>
      </c>
      <c r="BI45" s="30">
        <v>0</v>
      </c>
      <c r="BJ45" s="30">
        <v>0</v>
      </c>
      <c r="BK45" s="30">
        <v>0</v>
      </c>
      <c r="BL45" s="30">
        <v>0</v>
      </c>
      <c r="BM45" s="30">
        <v>0</v>
      </c>
      <c r="BN45" s="30">
        <v>0</v>
      </c>
      <c r="BO45" s="30">
        <v>0</v>
      </c>
      <c r="BP45" s="31">
        <v>0</v>
      </c>
      <c r="BQ45" s="31">
        <v>0</v>
      </c>
      <c r="BR45" s="31">
        <v>0</v>
      </c>
      <c r="BS45" s="30">
        <v>0</v>
      </c>
      <c r="BT45" s="30">
        <v>0</v>
      </c>
      <c r="BU45" s="30">
        <v>0</v>
      </c>
      <c r="BV45" s="30">
        <v>0</v>
      </c>
      <c r="BW45" s="30">
        <v>0</v>
      </c>
      <c r="BX45" s="30">
        <v>0</v>
      </c>
      <c r="BY45" s="32">
        <v>0</v>
      </c>
      <c r="BZ45" s="32">
        <v>0</v>
      </c>
    </row>
    <row r="46" spans="1:78" ht="18" x14ac:dyDescent="0.25">
      <c r="A46" s="26">
        <v>7</v>
      </c>
      <c r="B46" s="53" t="s">
        <v>79</v>
      </c>
      <c r="C46" s="28">
        <f t="shared" si="4"/>
        <v>6</v>
      </c>
      <c r="D46" s="28">
        <f t="shared" si="4"/>
        <v>5590.3600000000006</v>
      </c>
      <c r="E46" s="28">
        <f t="shared" si="4"/>
        <v>8</v>
      </c>
      <c r="F46" s="28">
        <f t="shared" si="4"/>
        <v>29600</v>
      </c>
      <c r="G46" s="29">
        <v>3</v>
      </c>
      <c r="H46" s="30">
        <v>2184.36</v>
      </c>
      <c r="I46" s="30">
        <v>3</v>
      </c>
      <c r="J46" s="30">
        <v>11100</v>
      </c>
      <c r="K46" s="30">
        <v>3</v>
      </c>
      <c r="L46" s="30">
        <v>3406</v>
      </c>
      <c r="M46" s="30">
        <v>3</v>
      </c>
      <c r="N46" s="30">
        <v>11100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2</v>
      </c>
      <c r="AH46" s="30">
        <v>7400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0">
        <v>0</v>
      </c>
      <c r="AU46" s="30">
        <v>0</v>
      </c>
      <c r="AV46" s="30">
        <v>0</v>
      </c>
      <c r="AW46" s="30"/>
      <c r="AX46" s="30"/>
      <c r="AY46" s="30">
        <v>0</v>
      </c>
      <c r="AZ46" s="30">
        <v>0</v>
      </c>
      <c r="BA46" s="30"/>
      <c r="BB46" s="30"/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1">
        <v>0</v>
      </c>
      <c r="BQ46" s="31">
        <v>0</v>
      </c>
      <c r="BR46" s="31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2">
        <v>0</v>
      </c>
      <c r="BZ46" s="32">
        <v>0</v>
      </c>
    </row>
    <row r="47" spans="1:78" ht="18" x14ac:dyDescent="0.25">
      <c r="A47" s="26">
        <v>8</v>
      </c>
      <c r="B47" s="57" t="s">
        <v>80</v>
      </c>
      <c r="C47" s="28">
        <f t="shared" si="4"/>
        <v>31</v>
      </c>
      <c r="D47" s="28">
        <f t="shared" si="4"/>
        <v>31610</v>
      </c>
      <c r="E47" s="28">
        <f t="shared" si="4"/>
        <v>28</v>
      </c>
      <c r="F47" s="28">
        <f t="shared" si="4"/>
        <v>29300</v>
      </c>
      <c r="G47" s="37">
        <v>28</v>
      </c>
      <c r="H47" s="37">
        <v>29300</v>
      </c>
      <c r="I47" s="37">
        <v>28</v>
      </c>
      <c r="J47" s="37">
        <v>29300</v>
      </c>
      <c r="K47" s="37"/>
      <c r="L47" s="38"/>
      <c r="M47" s="38"/>
      <c r="N47" s="38"/>
      <c r="O47" s="39">
        <v>1</v>
      </c>
      <c r="P47" s="38">
        <v>600</v>
      </c>
      <c r="Q47" s="38"/>
      <c r="R47" s="38"/>
      <c r="S47" s="39"/>
      <c r="T47" s="37"/>
      <c r="U47" s="37"/>
      <c r="V47" s="37"/>
      <c r="W47" s="39"/>
      <c r="X47" s="38"/>
      <c r="Y47" s="38"/>
      <c r="Z47" s="38"/>
      <c r="AA47" s="39"/>
      <c r="AB47" s="38"/>
      <c r="AC47" s="38"/>
      <c r="AD47" s="38"/>
      <c r="AE47" s="30">
        <v>1</v>
      </c>
      <c r="AF47" s="30">
        <v>1250</v>
      </c>
      <c r="AG47" s="30"/>
      <c r="AH47" s="30"/>
      <c r="AI47" s="30">
        <v>1</v>
      </c>
      <c r="AJ47" s="30">
        <v>460</v>
      </c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1"/>
      <c r="BQ47" s="31"/>
      <c r="BR47" s="31"/>
      <c r="BS47" s="30"/>
      <c r="BT47" s="30"/>
      <c r="BU47" s="30"/>
      <c r="BV47" s="30"/>
      <c r="BW47" s="39"/>
      <c r="BX47" s="37"/>
      <c r="BY47" s="32"/>
      <c r="BZ47" s="32"/>
    </row>
    <row r="48" spans="1:78" ht="18" x14ac:dyDescent="0.25">
      <c r="A48" s="26">
        <v>9</v>
      </c>
      <c r="B48" s="53" t="s">
        <v>81</v>
      </c>
      <c r="C48" s="28">
        <f t="shared" si="4"/>
        <v>105</v>
      </c>
      <c r="D48" s="28">
        <f t="shared" si="4"/>
        <v>450654</v>
      </c>
      <c r="E48" s="28">
        <f t="shared" si="4"/>
        <v>105</v>
      </c>
      <c r="F48" s="28">
        <f t="shared" si="4"/>
        <v>435354</v>
      </c>
      <c r="G48" s="37">
        <v>90</v>
      </c>
      <c r="H48" s="37">
        <v>95048</v>
      </c>
      <c r="I48" s="37">
        <v>90</v>
      </c>
      <c r="J48" s="37">
        <v>95048</v>
      </c>
      <c r="K48" s="37">
        <v>5</v>
      </c>
      <c r="L48" s="38">
        <v>17000</v>
      </c>
      <c r="M48" s="38">
        <v>5</v>
      </c>
      <c r="N48" s="38">
        <v>1700</v>
      </c>
      <c r="O48" s="39">
        <v>5</v>
      </c>
      <c r="P48" s="38">
        <v>3040</v>
      </c>
      <c r="Q48" s="38">
        <v>5</v>
      </c>
      <c r="R48" s="38">
        <v>3040</v>
      </c>
      <c r="S48" s="39">
        <v>1</v>
      </c>
      <c r="T48" s="37">
        <v>500</v>
      </c>
      <c r="U48" s="37">
        <v>1</v>
      </c>
      <c r="V48" s="37">
        <v>500</v>
      </c>
      <c r="W48" s="39">
        <v>2</v>
      </c>
      <c r="X48" s="38">
        <v>332566</v>
      </c>
      <c r="Y48" s="38">
        <v>2</v>
      </c>
      <c r="Z48" s="38">
        <v>332566</v>
      </c>
      <c r="AA48" s="39"/>
      <c r="AB48" s="38"/>
      <c r="AC48" s="38"/>
      <c r="AD48" s="38"/>
      <c r="AE48" s="30">
        <v>2</v>
      </c>
      <c r="AF48" s="30">
        <v>2500</v>
      </c>
      <c r="AG48" s="30">
        <v>2</v>
      </c>
      <c r="AH48" s="30">
        <v>2500</v>
      </c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1"/>
      <c r="BQ48" s="31"/>
      <c r="BR48" s="31"/>
      <c r="BS48" s="30"/>
      <c r="BT48" s="30"/>
      <c r="BU48" s="30"/>
      <c r="BV48" s="30"/>
      <c r="BW48" s="39"/>
      <c r="BX48" s="37"/>
      <c r="BY48" s="32"/>
      <c r="BZ48" s="32"/>
    </row>
    <row r="49" spans="1:78" ht="18" x14ac:dyDescent="0.25">
      <c r="A49" s="26">
        <v>10</v>
      </c>
      <c r="B49" s="53" t="s">
        <v>82</v>
      </c>
      <c r="C49" s="28">
        <f t="shared" si="4"/>
        <v>23</v>
      </c>
      <c r="D49" s="28">
        <f t="shared" si="4"/>
        <v>28575</v>
      </c>
      <c r="E49" s="28">
        <f t="shared" si="4"/>
        <v>1</v>
      </c>
      <c r="F49" s="28">
        <f t="shared" si="4"/>
        <v>500</v>
      </c>
      <c r="G49" s="37">
        <v>15</v>
      </c>
      <c r="H49" s="58">
        <v>14775</v>
      </c>
      <c r="I49" s="58"/>
      <c r="J49" s="58"/>
      <c r="K49" s="37">
        <v>4</v>
      </c>
      <c r="L49" s="58">
        <v>3800</v>
      </c>
      <c r="M49" s="58">
        <v>0</v>
      </c>
      <c r="N49" s="58">
        <v>0</v>
      </c>
      <c r="O49" s="37">
        <v>1</v>
      </c>
      <c r="P49" s="37">
        <v>500</v>
      </c>
      <c r="Q49" s="37"/>
      <c r="R49" s="37"/>
      <c r="S49" s="37">
        <v>1</v>
      </c>
      <c r="T49" s="37">
        <v>3000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30">
        <v>0</v>
      </c>
      <c r="AF49" s="30">
        <v>0</v>
      </c>
      <c r="AG49" s="30">
        <v>1</v>
      </c>
      <c r="AH49" s="30">
        <v>500</v>
      </c>
      <c r="AI49" s="30">
        <v>0</v>
      </c>
      <c r="AJ49" s="30">
        <v>0</v>
      </c>
      <c r="AK49" s="30">
        <v>0</v>
      </c>
      <c r="AL49" s="30">
        <v>0</v>
      </c>
      <c r="AM49" s="30">
        <v>0</v>
      </c>
      <c r="AN49" s="30">
        <v>0</v>
      </c>
      <c r="AO49" s="30">
        <v>0</v>
      </c>
      <c r="AP49" s="30">
        <v>0</v>
      </c>
      <c r="AQ49" s="30">
        <v>0</v>
      </c>
      <c r="AR49" s="30">
        <v>0</v>
      </c>
      <c r="AS49" s="30">
        <v>0</v>
      </c>
      <c r="AT49" s="30">
        <v>0</v>
      </c>
      <c r="AU49" s="30">
        <v>0</v>
      </c>
      <c r="AV49" s="30">
        <v>0</v>
      </c>
      <c r="AW49" s="30">
        <v>0</v>
      </c>
      <c r="AX49" s="30">
        <v>0</v>
      </c>
      <c r="AY49" s="30">
        <v>0</v>
      </c>
      <c r="AZ49" s="30">
        <v>0</v>
      </c>
      <c r="BA49" s="30">
        <v>0</v>
      </c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0</v>
      </c>
      <c r="BK49" s="30">
        <v>2</v>
      </c>
      <c r="BL49" s="30">
        <v>6500</v>
      </c>
      <c r="BM49" s="30">
        <v>0</v>
      </c>
      <c r="BN49" s="30">
        <v>0</v>
      </c>
      <c r="BO49" s="30">
        <v>0</v>
      </c>
      <c r="BP49" s="31">
        <v>0</v>
      </c>
      <c r="BQ49" s="31">
        <v>0</v>
      </c>
      <c r="BR49" s="31">
        <v>0</v>
      </c>
      <c r="BS49" s="30">
        <v>0</v>
      </c>
      <c r="BT49" s="30">
        <v>0</v>
      </c>
      <c r="BU49" s="30">
        <v>0</v>
      </c>
      <c r="BV49" s="30">
        <v>0</v>
      </c>
      <c r="BW49" s="30">
        <v>0</v>
      </c>
      <c r="BX49" s="30">
        <v>0</v>
      </c>
      <c r="BY49" s="32">
        <v>0</v>
      </c>
      <c r="BZ49" s="32">
        <v>0</v>
      </c>
    </row>
    <row r="50" spans="1:78" ht="18" x14ac:dyDescent="0.25">
      <c r="A50" s="26">
        <v>11</v>
      </c>
      <c r="B50" s="53" t="s">
        <v>83</v>
      </c>
      <c r="C50" s="28">
        <f t="shared" si="4"/>
        <v>110</v>
      </c>
      <c r="D50" s="28">
        <f t="shared" si="4"/>
        <v>192045.27</v>
      </c>
      <c r="E50" s="28">
        <f t="shared" si="4"/>
        <v>110</v>
      </c>
      <c r="F50" s="28">
        <f t="shared" si="4"/>
        <v>192045.27</v>
      </c>
      <c r="G50" s="29">
        <v>95</v>
      </c>
      <c r="H50" s="30">
        <v>160944.62</v>
      </c>
      <c r="I50" s="30">
        <v>95</v>
      </c>
      <c r="J50" s="30">
        <v>160944.62</v>
      </c>
      <c r="K50" s="30">
        <v>0</v>
      </c>
      <c r="L50" s="59">
        <v>0</v>
      </c>
      <c r="M50" s="59">
        <v>0</v>
      </c>
      <c r="N50" s="59">
        <v>0</v>
      </c>
      <c r="O50" s="30">
        <v>11</v>
      </c>
      <c r="P50" s="30">
        <v>17900.650000000001</v>
      </c>
      <c r="Q50" s="30">
        <v>11</v>
      </c>
      <c r="R50" s="30">
        <v>17900.650000000001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1</v>
      </c>
      <c r="AF50" s="30">
        <v>1200</v>
      </c>
      <c r="AG50" s="30">
        <v>1</v>
      </c>
      <c r="AH50" s="30">
        <v>1200</v>
      </c>
      <c r="AI50" s="35">
        <v>0</v>
      </c>
      <c r="AJ50" s="35">
        <v>0</v>
      </c>
      <c r="AK50" s="35">
        <v>0</v>
      </c>
      <c r="AL50" s="35">
        <v>0</v>
      </c>
      <c r="AM50" s="30">
        <v>1</v>
      </c>
      <c r="AN50" s="30">
        <v>2500</v>
      </c>
      <c r="AO50" s="30">
        <v>1</v>
      </c>
      <c r="AP50" s="30">
        <v>2500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0">
        <v>0</v>
      </c>
      <c r="AX50" s="30">
        <v>0</v>
      </c>
      <c r="AY50" s="30">
        <v>0</v>
      </c>
      <c r="AZ50" s="30">
        <v>0</v>
      </c>
      <c r="BA50" s="30">
        <v>0</v>
      </c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2</v>
      </c>
      <c r="BL50" s="30">
        <v>9500</v>
      </c>
      <c r="BM50" s="30">
        <v>2</v>
      </c>
      <c r="BN50" s="30">
        <v>9500</v>
      </c>
      <c r="BO50" s="30">
        <v>0</v>
      </c>
      <c r="BP50" s="31">
        <v>0</v>
      </c>
      <c r="BQ50" s="31">
        <v>0</v>
      </c>
      <c r="BR50" s="31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2">
        <v>0</v>
      </c>
      <c r="BZ50" s="32">
        <v>0</v>
      </c>
    </row>
    <row r="51" spans="1:78" ht="18" x14ac:dyDescent="0.25">
      <c r="A51" s="26">
        <v>12</v>
      </c>
      <c r="B51" s="57" t="s">
        <v>84</v>
      </c>
      <c r="C51" s="28">
        <f t="shared" si="4"/>
        <v>91</v>
      </c>
      <c r="D51" s="28">
        <f t="shared" si="4"/>
        <v>196525.69000000003</v>
      </c>
      <c r="E51" s="28">
        <f t="shared" si="4"/>
        <v>29</v>
      </c>
      <c r="F51" s="28">
        <f t="shared" si="4"/>
        <v>36401</v>
      </c>
      <c r="G51" s="30">
        <v>72</v>
      </c>
      <c r="H51" s="30">
        <v>93850.71</v>
      </c>
      <c r="I51" s="30">
        <v>26</v>
      </c>
      <c r="J51" s="30">
        <v>31396</v>
      </c>
      <c r="K51" s="30">
        <v>3</v>
      </c>
      <c r="L51" s="59">
        <v>34100</v>
      </c>
      <c r="M51" s="59"/>
      <c r="N51" s="59"/>
      <c r="O51" s="30">
        <v>3</v>
      </c>
      <c r="P51" s="30">
        <v>5706</v>
      </c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>
        <v>9</v>
      </c>
      <c r="AF51" s="30">
        <v>55005</v>
      </c>
      <c r="AG51" s="30">
        <v>2</v>
      </c>
      <c r="AH51" s="30">
        <v>2005</v>
      </c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>
        <v>4</v>
      </c>
      <c r="BL51" s="30">
        <v>7863.98</v>
      </c>
      <c r="BM51" s="30">
        <v>1</v>
      </c>
      <c r="BN51" s="30">
        <v>3000</v>
      </c>
      <c r="BO51" s="30"/>
      <c r="BP51" s="31"/>
      <c r="BQ51" s="31"/>
      <c r="BR51" s="31"/>
      <c r="BS51" s="30"/>
      <c r="BT51" s="30"/>
      <c r="BU51" s="30"/>
      <c r="BV51" s="30"/>
      <c r="BW51" s="30"/>
      <c r="BX51" s="30"/>
      <c r="BY51" s="32"/>
      <c r="BZ51" s="32"/>
    </row>
    <row r="52" spans="1:78" ht="18" x14ac:dyDescent="0.25">
      <c r="A52" s="40"/>
      <c r="B52" s="41" t="s">
        <v>62</v>
      </c>
      <c r="C52" s="42">
        <f>C51+C50+C49+C48+C47+C46+C45+C44+C43+C42+C41+C40</f>
        <v>761</v>
      </c>
      <c r="D52" s="42">
        <f>D51+D50+D49+D48+D47+D46+D45+D44+D43+D42+D41+D40</f>
        <v>1738632.4399999997</v>
      </c>
      <c r="E52" s="42">
        <f>E51+E50+E49+E48+E47+E46+E45+E44+E43+E42+E41+E40</f>
        <v>510</v>
      </c>
      <c r="F52" s="42">
        <f>F51+F50+F49+F48+F47+F46+F45+F44+F43+F42+F41+F40</f>
        <v>1282212.8960000002</v>
      </c>
      <c r="G52" s="42">
        <f t="shared" ref="G52:BX52" si="5">G51+G50+G49+G48+G47+G46+G45+G44+G43+G42+G41+G40</f>
        <v>577</v>
      </c>
      <c r="H52" s="42">
        <f t="shared" si="5"/>
        <v>964647.19</v>
      </c>
      <c r="I52" s="42">
        <f t="shared" si="5"/>
        <v>399</v>
      </c>
      <c r="J52" s="42">
        <f t="shared" si="5"/>
        <v>747580.99</v>
      </c>
      <c r="K52" s="42">
        <f t="shared" si="5"/>
        <v>84</v>
      </c>
      <c r="L52" s="42">
        <f t="shared" si="5"/>
        <v>172025.89</v>
      </c>
      <c r="M52" s="42">
        <f t="shared" si="5"/>
        <v>52</v>
      </c>
      <c r="N52" s="42">
        <f t="shared" si="5"/>
        <v>86117.356</v>
      </c>
      <c r="O52" s="42">
        <f t="shared" si="5"/>
        <v>48</v>
      </c>
      <c r="P52" s="42">
        <f t="shared" si="5"/>
        <v>66950.55</v>
      </c>
      <c r="Q52" s="42">
        <f t="shared" si="5"/>
        <v>32</v>
      </c>
      <c r="R52" s="42">
        <f t="shared" si="5"/>
        <v>46943.55</v>
      </c>
      <c r="S52" s="42">
        <f t="shared" si="5"/>
        <v>2</v>
      </c>
      <c r="T52" s="42">
        <f t="shared" si="5"/>
        <v>3500</v>
      </c>
      <c r="U52" s="42">
        <f t="shared" si="5"/>
        <v>1</v>
      </c>
      <c r="V52" s="42">
        <f t="shared" si="5"/>
        <v>500</v>
      </c>
      <c r="W52" s="42">
        <f t="shared" si="5"/>
        <v>2</v>
      </c>
      <c r="X52" s="42">
        <f t="shared" si="5"/>
        <v>332566</v>
      </c>
      <c r="Y52" s="42">
        <f t="shared" si="5"/>
        <v>2</v>
      </c>
      <c r="Z52" s="42">
        <f t="shared" si="5"/>
        <v>332566</v>
      </c>
      <c r="AA52" s="42">
        <f t="shared" si="5"/>
        <v>1</v>
      </c>
      <c r="AB52" s="42">
        <f t="shared" si="5"/>
        <v>2750</v>
      </c>
      <c r="AC52" s="42">
        <f t="shared" si="5"/>
        <v>0</v>
      </c>
      <c r="AD52" s="42">
        <f t="shared" si="5"/>
        <v>0</v>
      </c>
      <c r="AE52" s="42">
        <f t="shared" si="5"/>
        <v>28</v>
      </c>
      <c r="AF52" s="42">
        <f t="shared" si="5"/>
        <v>140205</v>
      </c>
      <c r="AG52" s="42">
        <f t="shared" si="5"/>
        <v>15</v>
      </c>
      <c r="AH52" s="42">
        <f t="shared" si="5"/>
        <v>29855</v>
      </c>
      <c r="AI52" s="42">
        <f t="shared" si="5"/>
        <v>1</v>
      </c>
      <c r="AJ52" s="42">
        <f t="shared" si="5"/>
        <v>460</v>
      </c>
      <c r="AK52" s="42">
        <f t="shared" si="5"/>
        <v>0</v>
      </c>
      <c r="AL52" s="42">
        <f t="shared" si="5"/>
        <v>0</v>
      </c>
      <c r="AM52" s="42">
        <f t="shared" si="5"/>
        <v>4</v>
      </c>
      <c r="AN52" s="42">
        <f t="shared" si="5"/>
        <v>22150</v>
      </c>
      <c r="AO52" s="42">
        <f t="shared" si="5"/>
        <v>4</v>
      </c>
      <c r="AP52" s="42">
        <f t="shared" si="5"/>
        <v>22150</v>
      </c>
      <c r="AQ52" s="42">
        <f t="shared" si="5"/>
        <v>0</v>
      </c>
      <c r="AR52" s="42">
        <f t="shared" si="5"/>
        <v>0</v>
      </c>
      <c r="AS52" s="42">
        <f t="shared" si="5"/>
        <v>0</v>
      </c>
      <c r="AT52" s="42">
        <f t="shared" si="5"/>
        <v>0</v>
      </c>
      <c r="AU52" s="42">
        <f t="shared" si="5"/>
        <v>0</v>
      </c>
      <c r="AV52" s="42">
        <f t="shared" si="5"/>
        <v>0</v>
      </c>
      <c r="AW52" s="42">
        <f t="shared" si="5"/>
        <v>0</v>
      </c>
      <c r="AX52" s="42">
        <f t="shared" si="5"/>
        <v>0</v>
      </c>
      <c r="AY52" s="42">
        <f t="shared" si="5"/>
        <v>0</v>
      </c>
      <c r="AZ52" s="42">
        <f t="shared" si="5"/>
        <v>0</v>
      </c>
      <c r="BA52" s="42">
        <f t="shared" si="5"/>
        <v>0</v>
      </c>
      <c r="BB52" s="42">
        <f t="shared" si="5"/>
        <v>0</v>
      </c>
      <c r="BC52" s="42">
        <f t="shared" si="5"/>
        <v>0</v>
      </c>
      <c r="BD52" s="42">
        <f t="shared" si="5"/>
        <v>0</v>
      </c>
      <c r="BE52" s="42">
        <f t="shared" si="5"/>
        <v>0</v>
      </c>
      <c r="BF52" s="42">
        <f t="shared" si="5"/>
        <v>0</v>
      </c>
      <c r="BG52" s="42">
        <f t="shared" si="5"/>
        <v>0</v>
      </c>
      <c r="BH52" s="42">
        <f t="shared" si="5"/>
        <v>0</v>
      </c>
      <c r="BI52" s="42">
        <f t="shared" si="5"/>
        <v>0</v>
      </c>
      <c r="BJ52" s="42">
        <f t="shared" si="5"/>
        <v>0</v>
      </c>
      <c r="BK52" s="42">
        <f t="shared" si="5"/>
        <v>12</v>
      </c>
      <c r="BL52" s="42">
        <f t="shared" si="5"/>
        <v>31313.98</v>
      </c>
      <c r="BM52" s="42">
        <f t="shared" si="5"/>
        <v>5</v>
      </c>
      <c r="BN52" s="42">
        <f t="shared" si="5"/>
        <v>16500</v>
      </c>
      <c r="BO52" s="42">
        <f t="shared" si="5"/>
        <v>0</v>
      </c>
      <c r="BP52" s="42">
        <f t="shared" si="5"/>
        <v>0</v>
      </c>
      <c r="BQ52" s="42">
        <f t="shared" si="5"/>
        <v>0</v>
      </c>
      <c r="BR52" s="42">
        <f t="shared" si="5"/>
        <v>0</v>
      </c>
      <c r="BS52" s="42">
        <f t="shared" si="5"/>
        <v>0</v>
      </c>
      <c r="BT52" s="42">
        <f t="shared" si="5"/>
        <v>0</v>
      </c>
      <c r="BU52" s="42">
        <f t="shared" si="5"/>
        <v>0</v>
      </c>
      <c r="BV52" s="42">
        <f t="shared" si="5"/>
        <v>0</v>
      </c>
      <c r="BW52" s="42">
        <f t="shared" si="5"/>
        <v>2</v>
      </c>
      <c r="BX52" s="42">
        <f t="shared" si="5"/>
        <v>2063.83</v>
      </c>
      <c r="BY52" s="42">
        <f>BY51+BY50+BY49+BY48+BY47+BY46+BY45+BY44+BY43+BY42+BY41+BY40</f>
        <v>0</v>
      </c>
      <c r="BZ52" s="42">
        <f>BZ51+BZ50+BZ49+BZ48+BZ47+BZ46+BZ45+BZ44+BZ43+BZ42+BZ41+BZ40</f>
        <v>0</v>
      </c>
    </row>
    <row r="53" spans="1:78" ht="18.75" thickBot="1" x14ac:dyDescent="0.3">
      <c r="C53" s="4" t="s">
        <v>85</v>
      </c>
    </row>
    <row r="54" spans="1:78" ht="25.5" customHeight="1" thickBot="1" x14ac:dyDescent="0.3">
      <c r="A54" s="6" t="s">
        <v>3</v>
      </c>
      <c r="B54" s="7" t="s">
        <v>4</v>
      </c>
      <c r="C54" s="7" t="s">
        <v>5</v>
      </c>
      <c r="D54" s="7"/>
      <c r="E54" s="7"/>
      <c r="F54" s="7"/>
      <c r="G54" s="8" t="s">
        <v>6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7" t="s">
        <v>7</v>
      </c>
      <c r="X54" s="7"/>
      <c r="Y54" s="7"/>
      <c r="Z54" s="7"/>
      <c r="AA54" s="7"/>
      <c r="AB54" s="7"/>
      <c r="AC54" s="7"/>
      <c r="AD54" s="7"/>
      <c r="AE54" s="7" t="s">
        <v>8</v>
      </c>
      <c r="AF54" s="7"/>
      <c r="AG54" s="7"/>
      <c r="AH54" s="7"/>
      <c r="AI54" s="7"/>
      <c r="AJ54" s="7"/>
      <c r="AK54" s="7"/>
      <c r="AL54" s="7"/>
      <c r="AM54" s="9" t="s">
        <v>9</v>
      </c>
      <c r="AN54" s="9"/>
      <c r="AO54" s="9"/>
      <c r="AP54" s="9"/>
      <c r="AQ54" s="9"/>
      <c r="AR54" s="9"/>
      <c r="AS54" s="9"/>
      <c r="AT54" s="9"/>
      <c r="AU54" s="7" t="s">
        <v>10</v>
      </c>
      <c r="AV54" s="7"/>
      <c r="AW54" s="7"/>
      <c r="AX54" s="7"/>
      <c r="AY54" s="7"/>
      <c r="AZ54" s="7"/>
      <c r="BA54" s="7"/>
      <c r="BB54" s="7"/>
      <c r="BC54" s="7" t="s">
        <v>11</v>
      </c>
      <c r="BD54" s="7"/>
      <c r="BE54" s="7"/>
      <c r="BF54" s="7"/>
      <c r="BG54" s="7"/>
      <c r="BH54" s="7"/>
      <c r="BI54" s="7"/>
      <c r="BJ54" s="7"/>
      <c r="BK54" s="7" t="s">
        <v>12</v>
      </c>
      <c r="BL54" s="7"/>
      <c r="BM54" s="7"/>
      <c r="BN54" s="7"/>
      <c r="BO54" s="7"/>
      <c r="BP54" s="7"/>
      <c r="BQ54" s="7"/>
      <c r="BR54" s="7"/>
      <c r="BS54" s="7" t="s">
        <v>13</v>
      </c>
      <c r="BT54" s="7"/>
      <c r="BU54" s="7"/>
      <c r="BV54" s="7"/>
      <c r="BW54" s="7"/>
      <c r="BX54" s="7"/>
      <c r="BY54" s="7"/>
      <c r="BZ54" s="7"/>
    </row>
    <row r="55" spans="1:78" s="44" customFormat="1" ht="48" customHeight="1" thickBot="1" x14ac:dyDescent="0.3">
      <c r="A55" s="10"/>
      <c r="B55" s="11"/>
      <c r="C55" s="12" t="s">
        <v>14</v>
      </c>
      <c r="D55" s="12" t="s">
        <v>15</v>
      </c>
      <c r="E55" s="13" t="s">
        <v>16</v>
      </c>
      <c r="F55" s="13"/>
      <c r="G55" s="43" t="s">
        <v>17</v>
      </c>
      <c r="H55" s="43"/>
      <c r="I55" s="43"/>
      <c r="J55" s="43"/>
      <c r="K55" s="43" t="s">
        <v>18</v>
      </c>
      <c r="L55" s="43"/>
      <c r="M55" s="43"/>
      <c r="N55" s="43"/>
      <c r="O55" s="43" t="s">
        <v>19</v>
      </c>
      <c r="P55" s="43"/>
      <c r="Q55" s="43"/>
      <c r="R55" s="43"/>
      <c r="S55" s="43" t="s">
        <v>20</v>
      </c>
      <c r="T55" s="43"/>
      <c r="U55" s="43"/>
      <c r="V55" s="43"/>
      <c r="W55" s="43" t="s">
        <v>21</v>
      </c>
      <c r="X55" s="43"/>
      <c r="Y55" s="43"/>
      <c r="Z55" s="43"/>
      <c r="AA55" s="43" t="s">
        <v>22</v>
      </c>
      <c r="AB55" s="43"/>
      <c r="AC55" s="43"/>
      <c r="AD55" s="43"/>
      <c r="AE55" s="43" t="s">
        <v>23</v>
      </c>
      <c r="AF55" s="43"/>
      <c r="AG55" s="43"/>
      <c r="AH55" s="43"/>
      <c r="AI55" s="43" t="s">
        <v>22</v>
      </c>
      <c r="AJ55" s="43"/>
      <c r="AK55" s="43"/>
      <c r="AL55" s="43"/>
      <c r="AM55" s="43" t="s">
        <v>24</v>
      </c>
      <c r="AN55" s="43"/>
      <c r="AO55" s="43"/>
      <c r="AP55" s="43"/>
      <c r="AQ55" s="43" t="s">
        <v>22</v>
      </c>
      <c r="AR55" s="43"/>
      <c r="AS55" s="43"/>
      <c r="AT55" s="43"/>
      <c r="AU55" s="43" t="s">
        <v>25</v>
      </c>
      <c r="AV55" s="43"/>
      <c r="AW55" s="43"/>
      <c r="AX55" s="43"/>
      <c r="AY55" s="43" t="s">
        <v>22</v>
      </c>
      <c r="AZ55" s="43"/>
      <c r="BA55" s="43"/>
      <c r="BB55" s="43"/>
      <c r="BC55" s="43" t="s">
        <v>26</v>
      </c>
      <c r="BD55" s="43"/>
      <c r="BE55" s="43"/>
      <c r="BF55" s="43"/>
      <c r="BG55" s="43" t="s">
        <v>22</v>
      </c>
      <c r="BH55" s="43"/>
      <c r="BI55" s="43"/>
      <c r="BJ55" s="43"/>
      <c r="BK55" s="43" t="s">
        <v>27</v>
      </c>
      <c r="BL55" s="43"/>
      <c r="BM55" s="43"/>
      <c r="BN55" s="43"/>
      <c r="BO55" s="43" t="s">
        <v>22</v>
      </c>
      <c r="BP55" s="43"/>
      <c r="BQ55" s="43"/>
      <c r="BR55" s="43"/>
      <c r="BS55" s="43" t="s">
        <v>28</v>
      </c>
      <c r="BT55" s="43"/>
      <c r="BU55" s="43"/>
      <c r="BV55" s="43"/>
      <c r="BW55" s="43" t="s">
        <v>22</v>
      </c>
      <c r="BX55" s="43"/>
      <c r="BY55" s="43"/>
      <c r="BZ55" s="43"/>
    </row>
    <row r="56" spans="1:78" ht="78" customHeight="1" thickBot="1" x14ac:dyDescent="0.3">
      <c r="A56" s="10"/>
      <c r="B56" s="11"/>
      <c r="C56" s="12"/>
      <c r="D56" s="12"/>
      <c r="E56" s="12" t="s">
        <v>29</v>
      </c>
      <c r="F56" s="15" t="s">
        <v>30</v>
      </c>
      <c r="G56" s="12" t="s">
        <v>31</v>
      </c>
      <c r="H56" s="12" t="s">
        <v>32</v>
      </c>
      <c r="I56" s="16" t="s">
        <v>16</v>
      </c>
      <c r="J56" s="16"/>
      <c r="K56" s="12" t="s">
        <v>31</v>
      </c>
      <c r="L56" s="12" t="s">
        <v>32</v>
      </c>
      <c r="M56" s="16" t="s">
        <v>16</v>
      </c>
      <c r="N56" s="16"/>
      <c r="O56" s="12" t="s">
        <v>31</v>
      </c>
      <c r="P56" s="12" t="s">
        <v>32</v>
      </c>
      <c r="Q56" s="16" t="s">
        <v>16</v>
      </c>
      <c r="R56" s="16"/>
      <c r="S56" s="12" t="s">
        <v>31</v>
      </c>
      <c r="T56" s="12" t="s">
        <v>32</v>
      </c>
      <c r="U56" s="16" t="s">
        <v>16</v>
      </c>
      <c r="V56" s="16"/>
      <c r="W56" s="12" t="s">
        <v>31</v>
      </c>
      <c r="X56" s="12" t="s">
        <v>32</v>
      </c>
      <c r="Y56" s="16" t="s">
        <v>16</v>
      </c>
      <c r="Z56" s="16"/>
      <c r="AA56" s="12" t="s">
        <v>31</v>
      </c>
      <c r="AB56" s="12" t="s">
        <v>32</v>
      </c>
      <c r="AC56" s="16" t="s">
        <v>16</v>
      </c>
      <c r="AD56" s="16"/>
      <c r="AE56" s="12" t="s">
        <v>31</v>
      </c>
      <c r="AF56" s="12" t="s">
        <v>32</v>
      </c>
      <c r="AG56" s="16" t="s">
        <v>16</v>
      </c>
      <c r="AH56" s="16"/>
      <c r="AI56" s="12" t="s">
        <v>31</v>
      </c>
      <c r="AJ56" s="12" t="s">
        <v>32</v>
      </c>
      <c r="AK56" s="16" t="s">
        <v>16</v>
      </c>
      <c r="AL56" s="16"/>
      <c r="AM56" s="12" t="s">
        <v>31</v>
      </c>
      <c r="AN56" s="12" t="s">
        <v>32</v>
      </c>
      <c r="AO56" s="16" t="s">
        <v>16</v>
      </c>
      <c r="AP56" s="16"/>
      <c r="AQ56" s="12" t="s">
        <v>31</v>
      </c>
      <c r="AR56" s="12" t="s">
        <v>32</v>
      </c>
      <c r="AS56" s="16" t="s">
        <v>16</v>
      </c>
      <c r="AT56" s="16"/>
      <c r="AU56" s="12" t="s">
        <v>31</v>
      </c>
      <c r="AV56" s="12" t="s">
        <v>32</v>
      </c>
      <c r="AW56" s="16" t="s">
        <v>16</v>
      </c>
      <c r="AX56" s="16"/>
      <c r="AY56" s="12" t="s">
        <v>31</v>
      </c>
      <c r="AZ56" s="12" t="s">
        <v>32</v>
      </c>
      <c r="BA56" s="16" t="s">
        <v>16</v>
      </c>
      <c r="BB56" s="16"/>
      <c r="BC56" s="12" t="s">
        <v>31</v>
      </c>
      <c r="BD56" s="12" t="s">
        <v>32</v>
      </c>
      <c r="BE56" s="16" t="s">
        <v>16</v>
      </c>
      <c r="BF56" s="16"/>
      <c r="BG56" s="12" t="s">
        <v>31</v>
      </c>
      <c r="BH56" s="12" t="s">
        <v>32</v>
      </c>
      <c r="BI56" s="16" t="s">
        <v>16</v>
      </c>
      <c r="BJ56" s="16"/>
      <c r="BK56" s="12" t="s">
        <v>31</v>
      </c>
      <c r="BL56" s="12" t="s">
        <v>32</v>
      </c>
      <c r="BM56" s="16" t="s">
        <v>16</v>
      </c>
      <c r="BN56" s="16"/>
      <c r="BO56" s="12" t="s">
        <v>31</v>
      </c>
      <c r="BP56" s="12" t="s">
        <v>32</v>
      </c>
      <c r="BQ56" s="16" t="s">
        <v>16</v>
      </c>
      <c r="BR56" s="16"/>
      <c r="BS56" s="12" t="s">
        <v>31</v>
      </c>
      <c r="BT56" s="12" t="s">
        <v>32</v>
      </c>
      <c r="BU56" s="16" t="s">
        <v>16</v>
      </c>
      <c r="BV56" s="16"/>
      <c r="BW56" s="12" t="s">
        <v>31</v>
      </c>
      <c r="BX56" s="17" t="s">
        <v>32</v>
      </c>
      <c r="BY56" s="16" t="s">
        <v>16</v>
      </c>
      <c r="BZ56" s="16"/>
    </row>
    <row r="57" spans="1:78" ht="35.25" customHeight="1" thickBot="1" x14ac:dyDescent="0.3">
      <c r="A57" s="18"/>
      <c r="B57" s="19"/>
      <c r="C57" s="12"/>
      <c r="D57" s="12"/>
      <c r="E57" s="12"/>
      <c r="F57" s="15"/>
      <c r="G57" s="12"/>
      <c r="H57" s="12"/>
      <c r="I57" s="20" t="s">
        <v>29</v>
      </c>
      <c r="J57" s="20" t="s">
        <v>30</v>
      </c>
      <c r="K57" s="12"/>
      <c r="L57" s="12"/>
      <c r="M57" s="20" t="s">
        <v>29</v>
      </c>
      <c r="N57" s="20" t="s">
        <v>30</v>
      </c>
      <c r="O57" s="12"/>
      <c r="P57" s="12"/>
      <c r="Q57" s="20" t="s">
        <v>29</v>
      </c>
      <c r="R57" s="20" t="s">
        <v>30</v>
      </c>
      <c r="S57" s="12"/>
      <c r="T57" s="12"/>
      <c r="U57" s="20" t="s">
        <v>29</v>
      </c>
      <c r="V57" s="20" t="s">
        <v>30</v>
      </c>
      <c r="W57" s="12"/>
      <c r="X57" s="12"/>
      <c r="Y57" s="20" t="s">
        <v>29</v>
      </c>
      <c r="Z57" s="20" t="s">
        <v>30</v>
      </c>
      <c r="AA57" s="12"/>
      <c r="AB57" s="12"/>
      <c r="AC57" s="20" t="s">
        <v>29</v>
      </c>
      <c r="AD57" s="20" t="s">
        <v>30</v>
      </c>
      <c r="AE57" s="12"/>
      <c r="AF57" s="12"/>
      <c r="AG57" s="20" t="s">
        <v>29</v>
      </c>
      <c r="AH57" s="20" t="s">
        <v>30</v>
      </c>
      <c r="AI57" s="12"/>
      <c r="AJ57" s="12"/>
      <c r="AK57" s="20" t="s">
        <v>29</v>
      </c>
      <c r="AL57" s="20" t="s">
        <v>30</v>
      </c>
      <c r="AM57" s="12"/>
      <c r="AN57" s="12"/>
      <c r="AO57" s="20" t="s">
        <v>29</v>
      </c>
      <c r="AP57" s="20" t="s">
        <v>30</v>
      </c>
      <c r="AQ57" s="12"/>
      <c r="AR57" s="12"/>
      <c r="AS57" s="20" t="s">
        <v>29</v>
      </c>
      <c r="AT57" s="20" t="s">
        <v>30</v>
      </c>
      <c r="AU57" s="12"/>
      <c r="AV57" s="12"/>
      <c r="AW57" s="20" t="s">
        <v>29</v>
      </c>
      <c r="AX57" s="20" t="s">
        <v>30</v>
      </c>
      <c r="AY57" s="12"/>
      <c r="AZ57" s="12"/>
      <c r="BA57" s="20" t="s">
        <v>29</v>
      </c>
      <c r="BB57" s="20" t="s">
        <v>30</v>
      </c>
      <c r="BC57" s="12"/>
      <c r="BD57" s="12"/>
      <c r="BE57" s="20" t="s">
        <v>29</v>
      </c>
      <c r="BF57" s="20" t="s">
        <v>30</v>
      </c>
      <c r="BG57" s="12"/>
      <c r="BH57" s="12"/>
      <c r="BI57" s="20" t="s">
        <v>29</v>
      </c>
      <c r="BJ57" s="20" t="s">
        <v>30</v>
      </c>
      <c r="BK57" s="12"/>
      <c r="BL57" s="12"/>
      <c r="BM57" s="20" t="s">
        <v>29</v>
      </c>
      <c r="BN57" s="20" t="s">
        <v>30</v>
      </c>
      <c r="BO57" s="12"/>
      <c r="BP57" s="12"/>
      <c r="BQ57" s="20" t="s">
        <v>29</v>
      </c>
      <c r="BR57" s="20" t="s">
        <v>30</v>
      </c>
      <c r="BS57" s="12"/>
      <c r="BT57" s="12"/>
      <c r="BU57" s="20" t="s">
        <v>29</v>
      </c>
      <c r="BV57" s="20" t="s">
        <v>30</v>
      </c>
      <c r="BW57" s="12"/>
      <c r="BX57" s="17"/>
      <c r="BY57" s="20" t="s">
        <v>29</v>
      </c>
      <c r="BZ57" s="20" t="s">
        <v>30</v>
      </c>
    </row>
    <row r="58" spans="1:78" ht="15.75" customHeight="1" thickBot="1" x14ac:dyDescent="0.3">
      <c r="A58" s="60">
        <v>1</v>
      </c>
      <c r="B58" s="60">
        <v>2</v>
      </c>
      <c r="C58" s="60">
        <v>3</v>
      </c>
      <c r="D58" s="60">
        <v>4</v>
      </c>
      <c r="E58" s="60">
        <v>5</v>
      </c>
      <c r="F58" s="60">
        <v>6</v>
      </c>
      <c r="G58" s="60">
        <v>7</v>
      </c>
      <c r="H58" s="60">
        <v>8</v>
      </c>
      <c r="I58" s="60">
        <v>9</v>
      </c>
      <c r="J58" s="60">
        <v>10</v>
      </c>
      <c r="K58" s="60">
        <v>11</v>
      </c>
      <c r="L58" s="60">
        <v>12</v>
      </c>
      <c r="M58" s="60">
        <v>13</v>
      </c>
      <c r="N58" s="60">
        <v>14</v>
      </c>
      <c r="O58" s="60">
        <v>15</v>
      </c>
      <c r="P58" s="60">
        <v>16</v>
      </c>
      <c r="Q58" s="60">
        <v>17</v>
      </c>
      <c r="R58" s="60">
        <v>18</v>
      </c>
      <c r="S58" s="60">
        <v>19</v>
      </c>
      <c r="T58" s="60">
        <v>20</v>
      </c>
      <c r="U58" s="60">
        <v>21</v>
      </c>
      <c r="V58" s="60">
        <v>22</v>
      </c>
      <c r="W58" s="60">
        <v>23</v>
      </c>
      <c r="X58" s="60">
        <v>24</v>
      </c>
      <c r="Y58" s="60">
        <v>25</v>
      </c>
      <c r="Z58" s="60">
        <v>26</v>
      </c>
      <c r="AA58" s="60">
        <v>27</v>
      </c>
      <c r="AB58" s="60">
        <v>28</v>
      </c>
      <c r="AC58" s="60">
        <v>29</v>
      </c>
      <c r="AD58" s="60">
        <v>30</v>
      </c>
      <c r="AE58" s="60">
        <v>31</v>
      </c>
      <c r="AF58" s="60">
        <v>32</v>
      </c>
      <c r="AG58" s="60">
        <v>33</v>
      </c>
      <c r="AH58" s="60">
        <v>34</v>
      </c>
      <c r="AI58" s="60">
        <v>35</v>
      </c>
      <c r="AJ58" s="60">
        <v>36</v>
      </c>
      <c r="AK58" s="60">
        <v>37</v>
      </c>
      <c r="AL58" s="60">
        <v>38</v>
      </c>
      <c r="AM58" s="60">
        <v>39</v>
      </c>
      <c r="AN58" s="60">
        <v>40</v>
      </c>
      <c r="AO58" s="60">
        <v>41</v>
      </c>
      <c r="AP58" s="60">
        <v>42</v>
      </c>
      <c r="AQ58" s="60">
        <v>43</v>
      </c>
      <c r="AR58" s="60">
        <v>44</v>
      </c>
      <c r="AS58" s="60">
        <v>45</v>
      </c>
      <c r="AT58" s="60">
        <v>46</v>
      </c>
      <c r="AU58" s="60">
        <v>47</v>
      </c>
      <c r="AV58" s="60">
        <v>48</v>
      </c>
      <c r="AW58" s="60">
        <v>49</v>
      </c>
      <c r="AX58" s="60">
        <v>50</v>
      </c>
      <c r="AY58" s="60">
        <v>51</v>
      </c>
      <c r="AZ58" s="60">
        <v>52</v>
      </c>
      <c r="BA58" s="60">
        <v>53</v>
      </c>
      <c r="BB58" s="60">
        <v>54</v>
      </c>
      <c r="BC58" s="60">
        <v>55</v>
      </c>
      <c r="BD58" s="60">
        <v>56</v>
      </c>
      <c r="BE58" s="60">
        <v>57</v>
      </c>
      <c r="BF58" s="60">
        <v>58</v>
      </c>
      <c r="BG58" s="60">
        <v>59</v>
      </c>
      <c r="BH58" s="60">
        <v>60</v>
      </c>
      <c r="BI58" s="60">
        <v>61</v>
      </c>
      <c r="BJ58" s="60">
        <v>62</v>
      </c>
      <c r="BK58" s="60">
        <v>63</v>
      </c>
      <c r="BL58" s="60">
        <v>64</v>
      </c>
      <c r="BM58" s="60">
        <v>65</v>
      </c>
      <c r="BN58" s="60">
        <v>66</v>
      </c>
      <c r="BO58" s="60">
        <v>67</v>
      </c>
      <c r="BP58" s="60">
        <v>68</v>
      </c>
      <c r="BQ58" s="60">
        <v>69</v>
      </c>
      <c r="BR58" s="60">
        <v>70</v>
      </c>
      <c r="BS58" s="60">
        <v>71</v>
      </c>
      <c r="BT58" s="60">
        <v>72</v>
      </c>
      <c r="BU58" s="60">
        <v>73</v>
      </c>
      <c r="BV58" s="60">
        <v>74</v>
      </c>
      <c r="BW58" s="60">
        <v>75</v>
      </c>
      <c r="BX58" s="60">
        <v>76</v>
      </c>
      <c r="BY58" s="60">
        <v>77</v>
      </c>
      <c r="BZ58" s="60">
        <v>78</v>
      </c>
    </row>
    <row r="59" spans="1:78" ht="18" x14ac:dyDescent="0.25">
      <c r="A59" s="45">
        <v>1</v>
      </c>
      <c r="B59" s="61" t="s">
        <v>86</v>
      </c>
      <c r="C59" s="51">
        <f t="shared" ref="C59:F64" si="6">G59+K59+O59+S59+W59+AA59+AE59+AI59+AM59+AQ59+AU59+AY59+BC59+BG59+BK59+BO59+BS59+BW59</f>
        <v>89</v>
      </c>
      <c r="D59" s="51">
        <f t="shared" si="6"/>
        <v>549999.21</v>
      </c>
      <c r="E59" s="51">
        <f t="shared" si="6"/>
        <v>62</v>
      </c>
      <c r="F59" s="51">
        <f t="shared" si="6"/>
        <v>4687139</v>
      </c>
      <c r="G59" s="25">
        <v>49</v>
      </c>
      <c r="H59" s="25">
        <v>90734.3</v>
      </c>
      <c r="I59" s="25">
        <v>32</v>
      </c>
      <c r="J59" s="25">
        <v>572343</v>
      </c>
      <c r="K59" s="25">
        <v>29</v>
      </c>
      <c r="L59" s="25">
        <v>444244.96</v>
      </c>
      <c r="M59" s="25">
        <v>27</v>
      </c>
      <c r="N59" s="25">
        <v>4112496</v>
      </c>
      <c r="O59" s="52">
        <v>6</v>
      </c>
      <c r="P59" s="25">
        <v>6900</v>
      </c>
      <c r="Q59" s="25">
        <v>3</v>
      </c>
      <c r="R59" s="25">
        <v>2300</v>
      </c>
      <c r="S59" s="52"/>
      <c r="T59" s="25"/>
      <c r="U59" s="25"/>
      <c r="V59" s="25"/>
      <c r="W59" s="52"/>
      <c r="X59" s="25"/>
      <c r="Y59" s="25"/>
      <c r="Z59" s="25"/>
      <c r="AA59" s="52"/>
      <c r="AB59" s="25"/>
      <c r="AC59" s="25"/>
      <c r="AD59" s="25"/>
      <c r="AE59" s="52">
        <v>2</v>
      </c>
      <c r="AF59" s="25">
        <v>5869.95</v>
      </c>
      <c r="AG59" s="25"/>
      <c r="AH59" s="25"/>
      <c r="AI59" s="52"/>
      <c r="AJ59" s="25"/>
      <c r="AK59" s="25"/>
      <c r="AL59" s="25"/>
      <c r="AM59" s="52"/>
      <c r="AN59" s="25"/>
      <c r="AO59" s="25"/>
      <c r="AP59" s="25"/>
      <c r="AQ59" s="52"/>
      <c r="AR59" s="25"/>
      <c r="AS59" s="25"/>
      <c r="AT59" s="25"/>
      <c r="AU59" s="52"/>
      <c r="AV59" s="25"/>
      <c r="AW59" s="25"/>
      <c r="AX59" s="25"/>
      <c r="AY59" s="52"/>
      <c r="AZ59" s="25"/>
      <c r="BA59" s="25"/>
      <c r="BB59" s="25"/>
      <c r="BC59" s="52"/>
      <c r="BD59" s="25"/>
      <c r="BE59" s="25"/>
      <c r="BF59" s="25"/>
      <c r="BG59" s="52"/>
      <c r="BH59" s="25"/>
      <c r="BI59" s="25"/>
      <c r="BJ59" s="25"/>
      <c r="BK59" s="52">
        <v>3</v>
      </c>
      <c r="BL59" s="25">
        <v>2250</v>
      </c>
      <c r="BM59" s="25"/>
      <c r="BN59" s="25"/>
      <c r="BO59" s="52"/>
      <c r="BP59" s="25"/>
      <c r="BQ59" s="25"/>
      <c r="BR59" s="25"/>
      <c r="BS59" s="52"/>
      <c r="BT59" s="25"/>
      <c r="BU59" s="25"/>
      <c r="BV59" s="25"/>
      <c r="BW59" s="52"/>
      <c r="BX59" s="25"/>
      <c r="BY59" s="25"/>
      <c r="BZ59" s="25"/>
    </row>
    <row r="60" spans="1:78" ht="18" x14ac:dyDescent="0.25">
      <c r="A60" s="26">
        <v>2</v>
      </c>
      <c r="B60" s="49" t="s">
        <v>87</v>
      </c>
      <c r="C60" s="28">
        <f t="shared" si="6"/>
        <v>77</v>
      </c>
      <c r="D60" s="28">
        <f t="shared" si="6"/>
        <v>137281.07</v>
      </c>
      <c r="E60" s="28">
        <f t="shared" si="6"/>
        <v>33</v>
      </c>
      <c r="F60" s="28">
        <f t="shared" si="6"/>
        <v>101824.41</v>
      </c>
      <c r="G60" s="29">
        <v>53</v>
      </c>
      <c r="H60" s="30">
        <v>55831.77</v>
      </c>
      <c r="I60" s="30">
        <v>20</v>
      </c>
      <c r="J60" s="30">
        <v>45800.01</v>
      </c>
      <c r="K60" s="30"/>
      <c r="L60" s="30"/>
      <c r="M60" s="30"/>
      <c r="N60" s="30"/>
      <c r="O60" s="30">
        <v>6</v>
      </c>
      <c r="P60" s="30">
        <v>9500</v>
      </c>
      <c r="Q60" s="30">
        <v>6</v>
      </c>
      <c r="R60" s="30">
        <v>9500</v>
      </c>
      <c r="S60" s="30">
        <v>1</v>
      </c>
      <c r="T60" s="30">
        <v>1700</v>
      </c>
      <c r="U60" s="30"/>
      <c r="V60" s="30"/>
      <c r="W60" s="30"/>
      <c r="X60" s="35"/>
      <c r="Y60" s="35"/>
      <c r="Z60" s="35"/>
      <c r="AA60" s="30"/>
      <c r="AB60" s="30"/>
      <c r="AC60" s="30"/>
      <c r="AD60" s="30"/>
      <c r="AE60" s="30">
        <v>4</v>
      </c>
      <c r="AF60" s="35">
        <v>9500</v>
      </c>
      <c r="AG60" s="35"/>
      <c r="AH60" s="35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>
        <v>5</v>
      </c>
      <c r="BL60" s="30">
        <v>3450</v>
      </c>
      <c r="BM60" s="30"/>
      <c r="BN60" s="30"/>
      <c r="BO60" s="30">
        <v>8</v>
      </c>
      <c r="BP60" s="31">
        <v>57299.3</v>
      </c>
      <c r="BQ60" s="31">
        <v>7</v>
      </c>
      <c r="BR60" s="31">
        <v>46524.4</v>
      </c>
      <c r="BS60" s="30"/>
      <c r="BT60" s="35"/>
      <c r="BU60" s="35"/>
      <c r="BV60" s="35"/>
      <c r="BW60" s="30"/>
      <c r="BX60" s="30"/>
      <c r="BY60" s="32"/>
      <c r="BZ60" s="32"/>
    </row>
    <row r="61" spans="1:78" ht="18" x14ac:dyDescent="0.25">
      <c r="A61" s="26">
        <v>3</v>
      </c>
      <c r="B61" s="49" t="s">
        <v>88</v>
      </c>
      <c r="C61" s="28">
        <f t="shared" si="6"/>
        <v>106</v>
      </c>
      <c r="D61" s="28">
        <f t="shared" si="6"/>
        <v>156808</v>
      </c>
      <c r="E61" s="28">
        <f t="shared" si="6"/>
        <v>64</v>
      </c>
      <c r="F61" s="28">
        <f t="shared" si="6"/>
        <v>84240</v>
      </c>
      <c r="G61" s="29">
        <v>84</v>
      </c>
      <c r="H61" s="30">
        <v>117344</v>
      </c>
      <c r="I61" s="30">
        <v>50</v>
      </c>
      <c r="J61" s="30">
        <v>70385</v>
      </c>
      <c r="K61" s="30">
        <v>2</v>
      </c>
      <c r="L61" s="30">
        <v>2110</v>
      </c>
      <c r="M61" s="30">
        <v>2</v>
      </c>
      <c r="N61" s="30">
        <v>2110</v>
      </c>
      <c r="O61" s="30">
        <v>10</v>
      </c>
      <c r="P61" s="30">
        <v>13428</v>
      </c>
      <c r="Q61" s="30">
        <v>7</v>
      </c>
      <c r="R61" s="30">
        <v>6325</v>
      </c>
      <c r="S61" s="30">
        <v>0</v>
      </c>
      <c r="T61" s="30">
        <v>0</v>
      </c>
      <c r="U61" s="30">
        <v>0</v>
      </c>
      <c r="V61" s="30">
        <v>0</v>
      </c>
      <c r="W61" s="30">
        <v>3</v>
      </c>
      <c r="X61" s="30">
        <v>13206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G61" s="30">
        <v>0</v>
      </c>
      <c r="AH61" s="30">
        <v>0</v>
      </c>
      <c r="AI61" s="30">
        <v>0</v>
      </c>
      <c r="AJ61" s="30">
        <v>0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/>
      <c r="AR61" s="30"/>
      <c r="AS61" s="30"/>
      <c r="AT61" s="30"/>
      <c r="AU61" s="30"/>
      <c r="AV61" s="30"/>
      <c r="AW61" s="30"/>
      <c r="AX61" s="30"/>
      <c r="AY61" s="30">
        <v>0</v>
      </c>
      <c r="AZ61" s="30">
        <v>0</v>
      </c>
      <c r="BA61" s="30">
        <v>0</v>
      </c>
      <c r="BB61" s="30">
        <v>0</v>
      </c>
      <c r="BC61" s="30"/>
      <c r="BD61" s="30"/>
      <c r="BE61" s="30">
        <v>0</v>
      </c>
      <c r="BF61" s="30"/>
      <c r="BG61" s="30">
        <v>0</v>
      </c>
      <c r="BH61" s="30">
        <v>0</v>
      </c>
      <c r="BI61" s="30"/>
      <c r="BJ61" s="30"/>
      <c r="BK61" s="30">
        <v>3</v>
      </c>
      <c r="BL61" s="30">
        <v>5800</v>
      </c>
      <c r="BM61" s="30">
        <v>1</v>
      </c>
      <c r="BN61" s="30">
        <v>500</v>
      </c>
      <c r="BO61" s="30">
        <v>4</v>
      </c>
      <c r="BP61" s="31">
        <v>4920</v>
      </c>
      <c r="BQ61" s="31">
        <v>4</v>
      </c>
      <c r="BR61" s="31">
        <v>4920</v>
      </c>
      <c r="BS61" s="30">
        <v>0</v>
      </c>
      <c r="BT61" s="30">
        <v>0</v>
      </c>
      <c r="BU61" s="30">
        <v>0</v>
      </c>
      <c r="BV61" s="30">
        <v>0</v>
      </c>
      <c r="BW61" s="30">
        <v>0</v>
      </c>
      <c r="BX61" s="30">
        <v>0</v>
      </c>
      <c r="BY61" s="32">
        <v>0</v>
      </c>
      <c r="BZ61" s="32">
        <v>0</v>
      </c>
    </row>
    <row r="62" spans="1:78" ht="18" x14ac:dyDescent="0.25">
      <c r="A62" s="26">
        <v>4</v>
      </c>
      <c r="B62" s="49" t="s">
        <v>89</v>
      </c>
      <c r="C62" s="28">
        <f t="shared" si="6"/>
        <v>188</v>
      </c>
      <c r="D62" s="28">
        <f t="shared" si="6"/>
        <v>342006.83999999997</v>
      </c>
      <c r="E62" s="28">
        <f t="shared" si="6"/>
        <v>48</v>
      </c>
      <c r="F62" s="28">
        <f t="shared" si="6"/>
        <v>96344.36</v>
      </c>
      <c r="G62" s="29">
        <v>110</v>
      </c>
      <c r="H62" s="30">
        <v>177996.02</v>
      </c>
      <c r="I62" s="30">
        <v>31</v>
      </c>
      <c r="J62" s="30">
        <v>68682.86</v>
      </c>
      <c r="K62" s="30">
        <v>39</v>
      </c>
      <c r="L62" s="30">
        <v>55568.62</v>
      </c>
      <c r="M62" s="30">
        <v>12</v>
      </c>
      <c r="N62" s="30">
        <v>18003.38</v>
      </c>
      <c r="O62" s="30">
        <v>24</v>
      </c>
      <c r="P62" s="30">
        <v>65724.5</v>
      </c>
      <c r="Q62" s="30">
        <v>2</v>
      </c>
      <c r="R62" s="30">
        <v>6470.5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2</v>
      </c>
      <c r="AB62" s="30">
        <v>7880</v>
      </c>
      <c r="AC62" s="30">
        <v>0</v>
      </c>
      <c r="AD62" s="30">
        <v>0</v>
      </c>
      <c r="AE62" s="30">
        <v>9</v>
      </c>
      <c r="AF62" s="30">
        <v>30650</v>
      </c>
      <c r="AG62" s="30">
        <v>0</v>
      </c>
      <c r="AH62" s="30">
        <v>0</v>
      </c>
      <c r="AI62" s="30">
        <v>0</v>
      </c>
      <c r="AJ62" s="30">
        <v>0</v>
      </c>
      <c r="AK62" s="30">
        <v>0</v>
      </c>
      <c r="AL62" s="30">
        <v>0</v>
      </c>
      <c r="AM62" s="30">
        <v>0</v>
      </c>
      <c r="AN62" s="30">
        <v>0</v>
      </c>
      <c r="AO62" s="30">
        <v>0</v>
      </c>
      <c r="AP62" s="30">
        <v>0</v>
      </c>
      <c r="AQ62" s="30">
        <v>0</v>
      </c>
      <c r="AR62" s="30">
        <v>0</v>
      </c>
      <c r="AS62" s="30">
        <v>0</v>
      </c>
      <c r="AT62" s="30">
        <v>0</v>
      </c>
      <c r="AU62" s="30">
        <v>0</v>
      </c>
      <c r="AV62" s="30">
        <v>0</v>
      </c>
      <c r="AW62" s="30">
        <v>0</v>
      </c>
      <c r="AX62" s="30">
        <v>0</v>
      </c>
      <c r="AY62" s="30">
        <v>0</v>
      </c>
      <c r="AZ62" s="30">
        <v>0</v>
      </c>
      <c r="BA62" s="30">
        <v>0</v>
      </c>
      <c r="BB62" s="30">
        <v>0</v>
      </c>
      <c r="BC62" s="30">
        <v>0</v>
      </c>
      <c r="BD62" s="30">
        <v>0</v>
      </c>
      <c r="BE62" s="30">
        <v>0</v>
      </c>
      <c r="BF62" s="30">
        <v>0</v>
      </c>
      <c r="BG62" s="30">
        <v>0</v>
      </c>
      <c r="BH62" s="30">
        <v>0</v>
      </c>
      <c r="BI62" s="30">
        <v>0</v>
      </c>
      <c r="BJ62" s="30">
        <v>0</v>
      </c>
      <c r="BK62" s="30">
        <v>1</v>
      </c>
      <c r="BL62" s="30">
        <v>1000.1</v>
      </c>
      <c r="BM62" s="30">
        <v>0</v>
      </c>
      <c r="BN62" s="30">
        <v>0</v>
      </c>
      <c r="BO62" s="30">
        <v>2</v>
      </c>
      <c r="BP62" s="31">
        <v>2187.6</v>
      </c>
      <c r="BQ62" s="31">
        <v>2</v>
      </c>
      <c r="BR62" s="31">
        <v>2187.62</v>
      </c>
      <c r="BS62" s="30">
        <v>1</v>
      </c>
      <c r="BT62" s="30">
        <v>1000</v>
      </c>
      <c r="BU62" s="30">
        <v>1</v>
      </c>
      <c r="BV62" s="30">
        <v>1000</v>
      </c>
      <c r="BW62" s="30">
        <v>0</v>
      </c>
      <c r="BX62" s="30">
        <v>0</v>
      </c>
      <c r="BY62" s="32">
        <v>0</v>
      </c>
      <c r="BZ62" s="32">
        <v>0</v>
      </c>
    </row>
    <row r="63" spans="1:78" ht="18" x14ac:dyDescent="0.25">
      <c r="A63" s="26">
        <v>5</v>
      </c>
      <c r="B63" s="49" t="s">
        <v>90</v>
      </c>
      <c r="C63" s="28">
        <f t="shared" si="6"/>
        <v>45</v>
      </c>
      <c r="D63" s="28">
        <f t="shared" si="6"/>
        <v>49254.85</v>
      </c>
      <c r="E63" s="28">
        <f t="shared" si="6"/>
        <v>14</v>
      </c>
      <c r="F63" s="28">
        <f t="shared" si="6"/>
        <v>51600</v>
      </c>
      <c r="G63" s="37">
        <v>43</v>
      </c>
      <c r="H63" s="37">
        <v>45744.85</v>
      </c>
      <c r="I63" s="37">
        <v>13</v>
      </c>
      <c r="J63" s="37">
        <v>48100</v>
      </c>
      <c r="K63" s="37">
        <v>0</v>
      </c>
      <c r="L63" s="38">
        <v>0</v>
      </c>
      <c r="M63" s="38">
        <v>0</v>
      </c>
      <c r="N63" s="38">
        <v>0</v>
      </c>
      <c r="O63" s="39">
        <v>2</v>
      </c>
      <c r="P63" s="38">
        <v>3510</v>
      </c>
      <c r="Q63" s="38">
        <v>0</v>
      </c>
      <c r="R63" s="38">
        <v>0</v>
      </c>
      <c r="S63" s="39">
        <v>0</v>
      </c>
      <c r="T63" s="37">
        <v>0</v>
      </c>
      <c r="U63" s="37">
        <v>0</v>
      </c>
      <c r="V63" s="37">
        <v>0</v>
      </c>
      <c r="W63" s="62">
        <v>0</v>
      </c>
      <c r="X63" s="63">
        <v>0</v>
      </c>
      <c r="Y63" s="63">
        <v>0</v>
      </c>
      <c r="Z63" s="63">
        <v>0</v>
      </c>
      <c r="AA63" s="39">
        <v>0</v>
      </c>
      <c r="AB63" s="38">
        <v>0</v>
      </c>
      <c r="AC63" s="38">
        <v>0</v>
      </c>
      <c r="AD63" s="38">
        <v>0</v>
      </c>
      <c r="AE63" s="30">
        <v>0</v>
      </c>
      <c r="AF63" s="30">
        <v>0</v>
      </c>
      <c r="AG63" s="30">
        <v>1</v>
      </c>
      <c r="AH63" s="30">
        <v>3500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0">
        <v>0</v>
      </c>
      <c r="AW63" s="30">
        <v>0</v>
      </c>
      <c r="AX63" s="30">
        <v>0</v>
      </c>
      <c r="AY63" s="30">
        <v>0</v>
      </c>
      <c r="AZ63" s="30">
        <v>0</v>
      </c>
      <c r="BA63" s="30">
        <v>0</v>
      </c>
      <c r="BB63" s="30">
        <v>0</v>
      </c>
      <c r="BC63" s="30">
        <v>0</v>
      </c>
      <c r="BD63" s="30">
        <v>0</v>
      </c>
      <c r="BE63" s="30">
        <v>0</v>
      </c>
      <c r="BF63" s="30">
        <v>0</v>
      </c>
      <c r="BG63" s="30">
        <v>0</v>
      </c>
      <c r="BH63" s="30">
        <v>0</v>
      </c>
      <c r="BI63" s="30">
        <v>0</v>
      </c>
      <c r="BJ63" s="30">
        <v>0</v>
      </c>
      <c r="BK63" s="30">
        <v>0</v>
      </c>
      <c r="BL63" s="30">
        <v>0</v>
      </c>
      <c r="BM63" s="30">
        <v>0</v>
      </c>
      <c r="BN63" s="30">
        <v>0</v>
      </c>
      <c r="BO63" s="30">
        <v>0</v>
      </c>
      <c r="BP63" s="31">
        <v>0</v>
      </c>
      <c r="BQ63" s="31">
        <v>0</v>
      </c>
      <c r="BR63" s="31">
        <v>0</v>
      </c>
      <c r="BS63" s="30">
        <v>0</v>
      </c>
      <c r="BT63" s="30">
        <v>0</v>
      </c>
      <c r="BU63" s="30">
        <v>0</v>
      </c>
      <c r="BV63" s="30">
        <v>0</v>
      </c>
      <c r="BW63" s="39">
        <v>0</v>
      </c>
      <c r="BX63" s="37">
        <v>0</v>
      </c>
      <c r="BY63" s="32">
        <v>0</v>
      </c>
      <c r="BZ63" s="32">
        <v>0</v>
      </c>
    </row>
    <row r="64" spans="1:78" ht="18" x14ac:dyDescent="0.25">
      <c r="A64" s="26">
        <v>6</v>
      </c>
      <c r="B64" s="49" t="s">
        <v>91</v>
      </c>
      <c r="C64" s="28">
        <f t="shared" si="6"/>
        <v>119</v>
      </c>
      <c r="D64" s="28">
        <f t="shared" si="6"/>
        <v>1184053.92</v>
      </c>
      <c r="E64" s="28">
        <f t="shared" si="6"/>
        <v>64</v>
      </c>
      <c r="F64" s="28">
        <f t="shared" si="6"/>
        <v>0</v>
      </c>
      <c r="G64" s="37">
        <v>53</v>
      </c>
      <c r="H64" s="37">
        <v>850278.49</v>
      </c>
      <c r="I64" s="37">
        <v>38</v>
      </c>
      <c r="J64" s="37"/>
      <c r="K64" s="37">
        <v>8</v>
      </c>
      <c r="L64" s="37">
        <v>11372.8</v>
      </c>
      <c r="M64" s="37">
        <v>3</v>
      </c>
      <c r="N64" s="37"/>
      <c r="O64" s="37">
        <v>14</v>
      </c>
      <c r="P64" s="37">
        <v>20045</v>
      </c>
      <c r="Q64" s="37"/>
      <c r="R64" s="37"/>
      <c r="S64" s="37">
        <v>8</v>
      </c>
      <c r="T64" s="37">
        <v>11000</v>
      </c>
      <c r="U64" s="37"/>
      <c r="V64" s="37"/>
      <c r="W64" s="37">
        <v>1</v>
      </c>
      <c r="X64" s="37">
        <v>0</v>
      </c>
      <c r="Y64" s="37"/>
      <c r="Z64" s="37"/>
      <c r="AA64" s="37">
        <v>1</v>
      </c>
      <c r="AB64" s="37">
        <v>0</v>
      </c>
      <c r="AC64" s="37"/>
      <c r="AD64" s="37"/>
      <c r="AE64" s="30">
        <v>12</v>
      </c>
      <c r="AF64" s="30">
        <v>196120.63</v>
      </c>
      <c r="AG64" s="30">
        <v>9</v>
      </c>
      <c r="AH64" s="30"/>
      <c r="AI64" s="30">
        <v>6</v>
      </c>
      <c r="AJ64" s="30">
        <v>57441.67</v>
      </c>
      <c r="AK64" s="30"/>
      <c r="AL64" s="30"/>
      <c r="AM64" s="30">
        <v>0</v>
      </c>
      <c r="AN64" s="30">
        <v>0</v>
      </c>
      <c r="AO64" s="30"/>
      <c r="AP64" s="30"/>
      <c r="AQ64" s="30">
        <v>0</v>
      </c>
      <c r="AR64" s="30">
        <v>0</v>
      </c>
      <c r="AS64" s="30"/>
      <c r="AT64" s="30"/>
      <c r="AU64" s="30">
        <v>0</v>
      </c>
      <c r="AV64" s="30">
        <v>0</v>
      </c>
      <c r="AW64" s="30"/>
      <c r="AX64" s="30"/>
      <c r="AY64" s="30">
        <v>0</v>
      </c>
      <c r="AZ64" s="30">
        <v>0</v>
      </c>
      <c r="BA64" s="30"/>
      <c r="BB64" s="30"/>
      <c r="BC64" s="30">
        <v>0</v>
      </c>
      <c r="BD64" s="30">
        <v>0</v>
      </c>
      <c r="BE64" s="30"/>
      <c r="BF64" s="30"/>
      <c r="BG64" s="30">
        <v>0</v>
      </c>
      <c r="BH64" s="30">
        <v>0</v>
      </c>
      <c r="BI64" s="30"/>
      <c r="BJ64" s="30"/>
      <c r="BK64" s="30">
        <v>7</v>
      </c>
      <c r="BL64" s="30">
        <v>18697</v>
      </c>
      <c r="BM64" s="30"/>
      <c r="BN64" s="30"/>
      <c r="BO64" s="30">
        <v>8</v>
      </c>
      <c r="BP64" s="31">
        <v>17565</v>
      </c>
      <c r="BQ64" s="31">
        <v>14</v>
      </c>
      <c r="BR64" s="31"/>
      <c r="BS64" s="30">
        <v>0</v>
      </c>
      <c r="BT64" s="30">
        <v>0</v>
      </c>
      <c r="BU64" s="30"/>
      <c r="BV64" s="30"/>
      <c r="BW64" s="30">
        <v>1</v>
      </c>
      <c r="BX64" s="30">
        <v>1533.33</v>
      </c>
      <c r="BY64" s="32"/>
      <c r="BZ64" s="32"/>
    </row>
    <row r="65" spans="1:78" ht="18" x14ac:dyDescent="0.25">
      <c r="A65" s="40"/>
      <c r="B65" s="41" t="s">
        <v>62</v>
      </c>
      <c r="C65" s="42">
        <f>C64+C63+C62+C61+C60+C59</f>
        <v>624</v>
      </c>
      <c r="D65" s="42">
        <f t="shared" ref="D65:BX65" si="7">D64+D63+D62+D61+D60+D59</f>
        <v>2419403.8899999997</v>
      </c>
      <c r="E65" s="42">
        <f t="shared" si="7"/>
        <v>285</v>
      </c>
      <c r="F65" s="42">
        <f t="shared" si="7"/>
        <v>5021147.7699999996</v>
      </c>
      <c r="G65" s="42">
        <f t="shared" si="7"/>
        <v>392</v>
      </c>
      <c r="H65" s="42">
        <f t="shared" si="7"/>
        <v>1337929.43</v>
      </c>
      <c r="I65" s="42">
        <f t="shared" si="7"/>
        <v>184</v>
      </c>
      <c r="J65" s="42">
        <f t="shared" si="7"/>
        <v>805310.87</v>
      </c>
      <c r="K65" s="42">
        <f t="shared" si="7"/>
        <v>78</v>
      </c>
      <c r="L65" s="42">
        <f t="shared" si="7"/>
        <v>513296.38</v>
      </c>
      <c r="M65" s="42">
        <f t="shared" si="7"/>
        <v>44</v>
      </c>
      <c r="N65" s="42">
        <f t="shared" si="7"/>
        <v>4132609.38</v>
      </c>
      <c r="O65" s="42">
        <f t="shared" si="7"/>
        <v>62</v>
      </c>
      <c r="P65" s="42">
        <f t="shared" si="7"/>
        <v>119107.5</v>
      </c>
      <c r="Q65" s="42">
        <f t="shared" si="7"/>
        <v>18</v>
      </c>
      <c r="R65" s="42">
        <f t="shared" si="7"/>
        <v>24595.5</v>
      </c>
      <c r="S65" s="42">
        <f t="shared" si="7"/>
        <v>9</v>
      </c>
      <c r="T65" s="42">
        <f t="shared" si="7"/>
        <v>12700</v>
      </c>
      <c r="U65" s="42">
        <f t="shared" si="7"/>
        <v>0</v>
      </c>
      <c r="V65" s="42">
        <f t="shared" si="7"/>
        <v>0</v>
      </c>
      <c r="W65" s="42">
        <f t="shared" si="7"/>
        <v>4</v>
      </c>
      <c r="X65" s="42">
        <f t="shared" si="7"/>
        <v>13206</v>
      </c>
      <c r="Y65" s="42">
        <f t="shared" si="7"/>
        <v>0</v>
      </c>
      <c r="Z65" s="42">
        <f t="shared" si="7"/>
        <v>0</v>
      </c>
      <c r="AA65" s="42">
        <f t="shared" si="7"/>
        <v>3</v>
      </c>
      <c r="AB65" s="42">
        <f t="shared" si="7"/>
        <v>7880</v>
      </c>
      <c r="AC65" s="42">
        <f t="shared" si="7"/>
        <v>0</v>
      </c>
      <c r="AD65" s="42">
        <f t="shared" si="7"/>
        <v>0</v>
      </c>
      <c r="AE65" s="42">
        <f t="shared" si="7"/>
        <v>27</v>
      </c>
      <c r="AF65" s="42">
        <f t="shared" si="7"/>
        <v>242140.58000000002</v>
      </c>
      <c r="AG65" s="42">
        <f t="shared" si="7"/>
        <v>10</v>
      </c>
      <c r="AH65" s="42">
        <f t="shared" si="7"/>
        <v>3500</v>
      </c>
      <c r="AI65" s="42">
        <f t="shared" si="7"/>
        <v>6</v>
      </c>
      <c r="AJ65" s="42">
        <f t="shared" si="7"/>
        <v>57441.67</v>
      </c>
      <c r="AK65" s="42">
        <f t="shared" si="7"/>
        <v>0</v>
      </c>
      <c r="AL65" s="42">
        <f t="shared" si="7"/>
        <v>0</v>
      </c>
      <c r="AM65" s="42">
        <f t="shared" si="7"/>
        <v>0</v>
      </c>
      <c r="AN65" s="42">
        <f t="shared" si="7"/>
        <v>0</v>
      </c>
      <c r="AO65" s="42">
        <f t="shared" si="7"/>
        <v>0</v>
      </c>
      <c r="AP65" s="42">
        <f t="shared" si="7"/>
        <v>0</v>
      </c>
      <c r="AQ65" s="42">
        <f t="shared" si="7"/>
        <v>0</v>
      </c>
      <c r="AR65" s="42">
        <f t="shared" si="7"/>
        <v>0</v>
      </c>
      <c r="AS65" s="42">
        <f t="shared" si="7"/>
        <v>0</v>
      </c>
      <c r="AT65" s="42">
        <f t="shared" si="7"/>
        <v>0</v>
      </c>
      <c r="AU65" s="42">
        <f t="shared" si="7"/>
        <v>0</v>
      </c>
      <c r="AV65" s="42">
        <f t="shared" si="7"/>
        <v>0</v>
      </c>
      <c r="AW65" s="42">
        <f t="shared" si="7"/>
        <v>0</v>
      </c>
      <c r="AX65" s="42">
        <f t="shared" si="7"/>
        <v>0</v>
      </c>
      <c r="AY65" s="42">
        <f t="shared" si="7"/>
        <v>0</v>
      </c>
      <c r="AZ65" s="42">
        <f t="shared" si="7"/>
        <v>0</v>
      </c>
      <c r="BA65" s="42">
        <f t="shared" si="7"/>
        <v>0</v>
      </c>
      <c r="BB65" s="42">
        <f t="shared" si="7"/>
        <v>0</v>
      </c>
      <c r="BC65" s="42">
        <f t="shared" si="7"/>
        <v>0</v>
      </c>
      <c r="BD65" s="42">
        <f t="shared" si="7"/>
        <v>0</v>
      </c>
      <c r="BE65" s="42">
        <f t="shared" si="7"/>
        <v>0</v>
      </c>
      <c r="BF65" s="42">
        <f t="shared" si="7"/>
        <v>0</v>
      </c>
      <c r="BG65" s="42">
        <f t="shared" si="7"/>
        <v>0</v>
      </c>
      <c r="BH65" s="42">
        <f t="shared" si="7"/>
        <v>0</v>
      </c>
      <c r="BI65" s="42">
        <f t="shared" si="7"/>
        <v>0</v>
      </c>
      <c r="BJ65" s="42">
        <f t="shared" si="7"/>
        <v>0</v>
      </c>
      <c r="BK65" s="42">
        <f t="shared" si="7"/>
        <v>19</v>
      </c>
      <c r="BL65" s="42">
        <f t="shared" si="7"/>
        <v>31197.1</v>
      </c>
      <c r="BM65" s="42">
        <f t="shared" si="7"/>
        <v>1</v>
      </c>
      <c r="BN65" s="42">
        <f t="shared" si="7"/>
        <v>500</v>
      </c>
      <c r="BO65" s="42">
        <f t="shared" si="7"/>
        <v>22</v>
      </c>
      <c r="BP65" s="42">
        <f t="shared" si="7"/>
        <v>81971.899999999994</v>
      </c>
      <c r="BQ65" s="42">
        <f t="shared" si="7"/>
        <v>27</v>
      </c>
      <c r="BR65" s="42">
        <f t="shared" si="7"/>
        <v>53632.020000000004</v>
      </c>
      <c r="BS65" s="42">
        <f t="shared" si="7"/>
        <v>1</v>
      </c>
      <c r="BT65" s="42">
        <f t="shared" si="7"/>
        <v>1000</v>
      </c>
      <c r="BU65" s="42">
        <f t="shared" si="7"/>
        <v>1</v>
      </c>
      <c r="BV65" s="42">
        <f t="shared" si="7"/>
        <v>1000</v>
      </c>
      <c r="BW65" s="42">
        <f t="shared" si="7"/>
        <v>1</v>
      </c>
      <c r="BX65" s="42">
        <f t="shared" si="7"/>
        <v>1533.33</v>
      </c>
      <c r="BY65" s="42">
        <f>BY64+BY63+BY62+BY61+BY60+BY59</f>
        <v>0</v>
      </c>
      <c r="BZ65" s="42">
        <f>BZ64+BZ63+BZ62+BZ61+BZ60+BZ59</f>
        <v>0</v>
      </c>
    </row>
    <row r="66" spans="1:78" ht="18.75" thickBot="1" x14ac:dyDescent="0.3">
      <c r="C66" s="4" t="s">
        <v>92</v>
      </c>
    </row>
    <row r="67" spans="1:78" ht="25.5" customHeight="1" thickBot="1" x14ac:dyDescent="0.3">
      <c r="A67" s="6" t="s">
        <v>3</v>
      </c>
      <c r="B67" s="7" t="s">
        <v>4</v>
      </c>
      <c r="C67" s="7" t="s">
        <v>5</v>
      </c>
      <c r="D67" s="7"/>
      <c r="E67" s="7"/>
      <c r="F67" s="7"/>
      <c r="G67" s="8" t="s">
        <v>6</v>
      </c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7" t="s">
        <v>7</v>
      </c>
      <c r="X67" s="7"/>
      <c r="Y67" s="7"/>
      <c r="Z67" s="7"/>
      <c r="AA67" s="7"/>
      <c r="AB67" s="7"/>
      <c r="AC67" s="7"/>
      <c r="AD67" s="7"/>
      <c r="AE67" s="7" t="s">
        <v>8</v>
      </c>
      <c r="AF67" s="7"/>
      <c r="AG67" s="7"/>
      <c r="AH67" s="7"/>
      <c r="AI67" s="7"/>
      <c r="AJ67" s="7"/>
      <c r="AK67" s="7"/>
      <c r="AL67" s="7"/>
      <c r="AM67" s="9" t="s">
        <v>9</v>
      </c>
      <c r="AN67" s="9"/>
      <c r="AO67" s="9"/>
      <c r="AP67" s="9"/>
      <c r="AQ67" s="9"/>
      <c r="AR67" s="9"/>
      <c r="AS67" s="9"/>
      <c r="AT67" s="9"/>
      <c r="AU67" s="7" t="s">
        <v>10</v>
      </c>
      <c r="AV67" s="7"/>
      <c r="AW67" s="7"/>
      <c r="AX67" s="7"/>
      <c r="AY67" s="7"/>
      <c r="AZ67" s="7"/>
      <c r="BA67" s="7"/>
      <c r="BB67" s="7"/>
      <c r="BC67" s="7" t="s">
        <v>11</v>
      </c>
      <c r="BD67" s="7"/>
      <c r="BE67" s="7"/>
      <c r="BF67" s="7"/>
      <c r="BG67" s="7"/>
      <c r="BH67" s="7"/>
      <c r="BI67" s="7"/>
      <c r="BJ67" s="7"/>
      <c r="BK67" s="7" t="s">
        <v>12</v>
      </c>
      <c r="BL67" s="7"/>
      <c r="BM67" s="7"/>
      <c r="BN67" s="7"/>
      <c r="BO67" s="7"/>
      <c r="BP67" s="7"/>
      <c r="BQ67" s="7"/>
      <c r="BR67" s="7"/>
      <c r="BS67" s="7" t="s">
        <v>13</v>
      </c>
      <c r="BT67" s="7"/>
      <c r="BU67" s="7"/>
      <c r="BV67" s="7"/>
      <c r="BW67" s="7"/>
      <c r="BX67" s="7"/>
      <c r="BY67" s="7"/>
      <c r="BZ67" s="7"/>
    </row>
    <row r="68" spans="1:78" s="44" customFormat="1" ht="48" customHeight="1" thickBot="1" x14ac:dyDescent="0.3">
      <c r="A68" s="10"/>
      <c r="B68" s="11"/>
      <c r="C68" s="12" t="s">
        <v>14</v>
      </c>
      <c r="D68" s="12" t="s">
        <v>15</v>
      </c>
      <c r="E68" s="13" t="s">
        <v>16</v>
      </c>
      <c r="F68" s="13"/>
      <c r="G68" s="43" t="s">
        <v>17</v>
      </c>
      <c r="H68" s="43"/>
      <c r="I68" s="43"/>
      <c r="J68" s="43"/>
      <c r="K68" s="43" t="s">
        <v>18</v>
      </c>
      <c r="L68" s="43"/>
      <c r="M68" s="43"/>
      <c r="N68" s="43"/>
      <c r="O68" s="43" t="s">
        <v>19</v>
      </c>
      <c r="P68" s="43"/>
      <c r="Q68" s="43"/>
      <c r="R68" s="43"/>
      <c r="S68" s="43" t="s">
        <v>20</v>
      </c>
      <c r="T68" s="43"/>
      <c r="U68" s="43"/>
      <c r="V68" s="43"/>
      <c r="W68" s="43" t="s">
        <v>21</v>
      </c>
      <c r="X68" s="43"/>
      <c r="Y68" s="43"/>
      <c r="Z68" s="43"/>
      <c r="AA68" s="43" t="s">
        <v>22</v>
      </c>
      <c r="AB68" s="43"/>
      <c r="AC68" s="43"/>
      <c r="AD68" s="43"/>
      <c r="AE68" s="43" t="s">
        <v>23</v>
      </c>
      <c r="AF68" s="43"/>
      <c r="AG68" s="43"/>
      <c r="AH68" s="43"/>
      <c r="AI68" s="43" t="s">
        <v>22</v>
      </c>
      <c r="AJ68" s="43"/>
      <c r="AK68" s="43"/>
      <c r="AL68" s="43"/>
      <c r="AM68" s="43" t="s">
        <v>24</v>
      </c>
      <c r="AN68" s="43"/>
      <c r="AO68" s="43"/>
      <c r="AP68" s="43"/>
      <c r="AQ68" s="43" t="s">
        <v>22</v>
      </c>
      <c r="AR68" s="43"/>
      <c r="AS68" s="43"/>
      <c r="AT68" s="43"/>
      <c r="AU68" s="43" t="s">
        <v>25</v>
      </c>
      <c r="AV68" s="43"/>
      <c r="AW68" s="43"/>
      <c r="AX68" s="43"/>
      <c r="AY68" s="43" t="s">
        <v>22</v>
      </c>
      <c r="AZ68" s="43"/>
      <c r="BA68" s="43"/>
      <c r="BB68" s="43"/>
      <c r="BC68" s="43" t="s">
        <v>26</v>
      </c>
      <c r="BD68" s="43"/>
      <c r="BE68" s="43"/>
      <c r="BF68" s="43"/>
      <c r="BG68" s="43" t="s">
        <v>22</v>
      </c>
      <c r="BH68" s="43"/>
      <c r="BI68" s="43"/>
      <c r="BJ68" s="43"/>
      <c r="BK68" s="43" t="s">
        <v>27</v>
      </c>
      <c r="BL68" s="43"/>
      <c r="BM68" s="43"/>
      <c r="BN68" s="43"/>
      <c r="BO68" s="43" t="s">
        <v>22</v>
      </c>
      <c r="BP68" s="43"/>
      <c r="BQ68" s="43"/>
      <c r="BR68" s="43"/>
      <c r="BS68" s="43" t="s">
        <v>28</v>
      </c>
      <c r="BT68" s="43"/>
      <c r="BU68" s="43"/>
      <c r="BV68" s="43"/>
      <c r="BW68" s="43" t="s">
        <v>22</v>
      </c>
      <c r="BX68" s="43"/>
      <c r="BY68" s="43"/>
      <c r="BZ68" s="43"/>
    </row>
    <row r="69" spans="1:78" ht="79.5" customHeight="1" thickBot="1" x14ac:dyDescent="0.3">
      <c r="A69" s="10"/>
      <c r="B69" s="11"/>
      <c r="C69" s="12"/>
      <c r="D69" s="12"/>
      <c r="E69" s="12" t="s">
        <v>29</v>
      </c>
      <c r="F69" s="15" t="s">
        <v>30</v>
      </c>
      <c r="G69" s="12" t="s">
        <v>31</v>
      </c>
      <c r="H69" s="12" t="s">
        <v>32</v>
      </c>
      <c r="I69" s="16" t="s">
        <v>16</v>
      </c>
      <c r="J69" s="16"/>
      <c r="K69" s="12" t="s">
        <v>31</v>
      </c>
      <c r="L69" s="12" t="s">
        <v>32</v>
      </c>
      <c r="M69" s="16" t="s">
        <v>16</v>
      </c>
      <c r="N69" s="16"/>
      <c r="O69" s="12" t="s">
        <v>31</v>
      </c>
      <c r="P69" s="12" t="s">
        <v>32</v>
      </c>
      <c r="Q69" s="16" t="s">
        <v>16</v>
      </c>
      <c r="R69" s="16"/>
      <c r="S69" s="12" t="s">
        <v>31</v>
      </c>
      <c r="T69" s="12" t="s">
        <v>32</v>
      </c>
      <c r="U69" s="16" t="s">
        <v>16</v>
      </c>
      <c r="V69" s="16"/>
      <c r="W69" s="12" t="s">
        <v>31</v>
      </c>
      <c r="X69" s="12" t="s">
        <v>32</v>
      </c>
      <c r="Y69" s="16" t="s">
        <v>16</v>
      </c>
      <c r="Z69" s="16"/>
      <c r="AA69" s="12" t="s">
        <v>31</v>
      </c>
      <c r="AB69" s="12" t="s">
        <v>32</v>
      </c>
      <c r="AC69" s="16" t="s">
        <v>16</v>
      </c>
      <c r="AD69" s="16"/>
      <c r="AE69" s="12" t="s">
        <v>31</v>
      </c>
      <c r="AF69" s="12" t="s">
        <v>32</v>
      </c>
      <c r="AG69" s="16" t="s">
        <v>16</v>
      </c>
      <c r="AH69" s="16"/>
      <c r="AI69" s="12" t="s">
        <v>31</v>
      </c>
      <c r="AJ69" s="12" t="s">
        <v>32</v>
      </c>
      <c r="AK69" s="16" t="s">
        <v>16</v>
      </c>
      <c r="AL69" s="16"/>
      <c r="AM69" s="12" t="s">
        <v>31</v>
      </c>
      <c r="AN69" s="12" t="s">
        <v>32</v>
      </c>
      <c r="AO69" s="16" t="s">
        <v>16</v>
      </c>
      <c r="AP69" s="16"/>
      <c r="AQ69" s="12" t="s">
        <v>31</v>
      </c>
      <c r="AR69" s="12" t="s">
        <v>32</v>
      </c>
      <c r="AS69" s="16" t="s">
        <v>16</v>
      </c>
      <c r="AT69" s="16"/>
      <c r="AU69" s="12" t="s">
        <v>31</v>
      </c>
      <c r="AV69" s="12" t="s">
        <v>32</v>
      </c>
      <c r="AW69" s="16" t="s">
        <v>16</v>
      </c>
      <c r="AX69" s="16"/>
      <c r="AY69" s="12" t="s">
        <v>31</v>
      </c>
      <c r="AZ69" s="12" t="s">
        <v>32</v>
      </c>
      <c r="BA69" s="16" t="s">
        <v>16</v>
      </c>
      <c r="BB69" s="16"/>
      <c r="BC69" s="12" t="s">
        <v>31</v>
      </c>
      <c r="BD69" s="12" t="s">
        <v>32</v>
      </c>
      <c r="BE69" s="16" t="s">
        <v>16</v>
      </c>
      <c r="BF69" s="16"/>
      <c r="BG69" s="12" t="s">
        <v>31</v>
      </c>
      <c r="BH69" s="12" t="s">
        <v>32</v>
      </c>
      <c r="BI69" s="16" t="s">
        <v>16</v>
      </c>
      <c r="BJ69" s="16"/>
      <c r="BK69" s="12" t="s">
        <v>31</v>
      </c>
      <c r="BL69" s="12" t="s">
        <v>32</v>
      </c>
      <c r="BM69" s="16" t="s">
        <v>16</v>
      </c>
      <c r="BN69" s="16"/>
      <c r="BO69" s="12" t="s">
        <v>31</v>
      </c>
      <c r="BP69" s="12" t="s">
        <v>32</v>
      </c>
      <c r="BQ69" s="16" t="s">
        <v>16</v>
      </c>
      <c r="BR69" s="16"/>
      <c r="BS69" s="12" t="s">
        <v>31</v>
      </c>
      <c r="BT69" s="12" t="s">
        <v>32</v>
      </c>
      <c r="BU69" s="16" t="s">
        <v>16</v>
      </c>
      <c r="BV69" s="16"/>
      <c r="BW69" s="12" t="s">
        <v>31</v>
      </c>
      <c r="BX69" s="17" t="s">
        <v>32</v>
      </c>
      <c r="BY69" s="16" t="s">
        <v>16</v>
      </c>
      <c r="BZ69" s="16"/>
    </row>
    <row r="70" spans="1:78" ht="35.25" customHeight="1" thickBot="1" x14ac:dyDescent="0.3">
      <c r="A70" s="18"/>
      <c r="B70" s="19"/>
      <c r="C70" s="12"/>
      <c r="D70" s="12"/>
      <c r="E70" s="12"/>
      <c r="F70" s="15"/>
      <c r="G70" s="12"/>
      <c r="H70" s="12"/>
      <c r="I70" s="20" t="s">
        <v>29</v>
      </c>
      <c r="J70" s="20" t="s">
        <v>30</v>
      </c>
      <c r="K70" s="12"/>
      <c r="L70" s="12"/>
      <c r="M70" s="20" t="s">
        <v>29</v>
      </c>
      <c r="N70" s="20" t="s">
        <v>30</v>
      </c>
      <c r="O70" s="12"/>
      <c r="P70" s="12"/>
      <c r="Q70" s="20" t="s">
        <v>29</v>
      </c>
      <c r="R70" s="20" t="s">
        <v>30</v>
      </c>
      <c r="S70" s="12"/>
      <c r="T70" s="12"/>
      <c r="U70" s="20" t="s">
        <v>29</v>
      </c>
      <c r="V70" s="20" t="s">
        <v>30</v>
      </c>
      <c r="W70" s="12"/>
      <c r="X70" s="12"/>
      <c r="Y70" s="20" t="s">
        <v>29</v>
      </c>
      <c r="Z70" s="20" t="s">
        <v>30</v>
      </c>
      <c r="AA70" s="12"/>
      <c r="AB70" s="12"/>
      <c r="AC70" s="20" t="s">
        <v>29</v>
      </c>
      <c r="AD70" s="20" t="s">
        <v>30</v>
      </c>
      <c r="AE70" s="12"/>
      <c r="AF70" s="12"/>
      <c r="AG70" s="20" t="s">
        <v>29</v>
      </c>
      <c r="AH70" s="20" t="s">
        <v>30</v>
      </c>
      <c r="AI70" s="12"/>
      <c r="AJ70" s="12"/>
      <c r="AK70" s="20" t="s">
        <v>29</v>
      </c>
      <c r="AL70" s="20" t="s">
        <v>30</v>
      </c>
      <c r="AM70" s="12"/>
      <c r="AN70" s="12"/>
      <c r="AO70" s="20" t="s">
        <v>29</v>
      </c>
      <c r="AP70" s="20" t="s">
        <v>30</v>
      </c>
      <c r="AQ70" s="12"/>
      <c r="AR70" s="12"/>
      <c r="AS70" s="20" t="s">
        <v>29</v>
      </c>
      <c r="AT70" s="20" t="s">
        <v>30</v>
      </c>
      <c r="AU70" s="12"/>
      <c r="AV70" s="12"/>
      <c r="AW70" s="20" t="s">
        <v>29</v>
      </c>
      <c r="AX70" s="20" t="s">
        <v>30</v>
      </c>
      <c r="AY70" s="12"/>
      <c r="AZ70" s="12"/>
      <c r="BA70" s="20" t="s">
        <v>29</v>
      </c>
      <c r="BB70" s="20" t="s">
        <v>30</v>
      </c>
      <c r="BC70" s="12"/>
      <c r="BD70" s="12"/>
      <c r="BE70" s="20" t="s">
        <v>29</v>
      </c>
      <c r="BF70" s="20" t="s">
        <v>30</v>
      </c>
      <c r="BG70" s="12"/>
      <c r="BH70" s="12"/>
      <c r="BI70" s="20" t="s">
        <v>29</v>
      </c>
      <c r="BJ70" s="20" t="s">
        <v>30</v>
      </c>
      <c r="BK70" s="12"/>
      <c r="BL70" s="12"/>
      <c r="BM70" s="20" t="s">
        <v>29</v>
      </c>
      <c r="BN70" s="20" t="s">
        <v>30</v>
      </c>
      <c r="BO70" s="12"/>
      <c r="BP70" s="12"/>
      <c r="BQ70" s="20" t="s">
        <v>29</v>
      </c>
      <c r="BR70" s="20" t="s">
        <v>30</v>
      </c>
      <c r="BS70" s="12"/>
      <c r="BT70" s="12"/>
      <c r="BU70" s="20" t="s">
        <v>29</v>
      </c>
      <c r="BV70" s="20" t="s">
        <v>30</v>
      </c>
      <c r="BW70" s="12"/>
      <c r="BX70" s="17"/>
      <c r="BY70" s="20" t="s">
        <v>29</v>
      </c>
      <c r="BZ70" s="20" t="s">
        <v>30</v>
      </c>
    </row>
    <row r="71" spans="1:78" ht="15.75" customHeight="1" thickBot="1" x14ac:dyDescent="0.3">
      <c r="A71" s="21">
        <v>1</v>
      </c>
      <c r="B71" s="21">
        <v>2</v>
      </c>
      <c r="C71" s="21">
        <v>3</v>
      </c>
      <c r="D71" s="21">
        <v>4</v>
      </c>
      <c r="E71" s="21">
        <v>5</v>
      </c>
      <c r="F71" s="21">
        <v>6</v>
      </c>
      <c r="G71" s="21">
        <v>7</v>
      </c>
      <c r="H71" s="21">
        <v>8</v>
      </c>
      <c r="I71" s="21">
        <v>9</v>
      </c>
      <c r="J71" s="21">
        <v>10</v>
      </c>
      <c r="K71" s="21">
        <v>11</v>
      </c>
      <c r="L71" s="21">
        <v>12</v>
      </c>
      <c r="M71" s="21">
        <v>13</v>
      </c>
      <c r="N71" s="21">
        <v>14</v>
      </c>
      <c r="O71" s="21">
        <v>15</v>
      </c>
      <c r="P71" s="21">
        <v>16</v>
      </c>
      <c r="Q71" s="21">
        <v>17</v>
      </c>
      <c r="R71" s="21">
        <v>18</v>
      </c>
      <c r="S71" s="21">
        <v>19</v>
      </c>
      <c r="T71" s="21">
        <v>20</v>
      </c>
      <c r="U71" s="21">
        <v>21</v>
      </c>
      <c r="V71" s="21">
        <v>22</v>
      </c>
      <c r="W71" s="21">
        <v>23</v>
      </c>
      <c r="X71" s="21">
        <v>24</v>
      </c>
      <c r="Y71" s="21">
        <v>25</v>
      </c>
      <c r="Z71" s="21">
        <v>26</v>
      </c>
      <c r="AA71" s="21">
        <v>27</v>
      </c>
      <c r="AB71" s="21">
        <v>28</v>
      </c>
      <c r="AC71" s="21">
        <v>29</v>
      </c>
      <c r="AD71" s="21">
        <v>30</v>
      </c>
      <c r="AE71" s="21">
        <v>31</v>
      </c>
      <c r="AF71" s="21">
        <v>32</v>
      </c>
      <c r="AG71" s="21">
        <v>33</v>
      </c>
      <c r="AH71" s="21">
        <v>34</v>
      </c>
      <c r="AI71" s="21">
        <v>35</v>
      </c>
      <c r="AJ71" s="21">
        <v>36</v>
      </c>
      <c r="AK71" s="21">
        <v>37</v>
      </c>
      <c r="AL71" s="21">
        <v>38</v>
      </c>
      <c r="AM71" s="21">
        <v>39</v>
      </c>
      <c r="AN71" s="21">
        <v>40</v>
      </c>
      <c r="AO71" s="21">
        <v>41</v>
      </c>
      <c r="AP71" s="21">
        <v>42</v>
      </c>
      <c r="AQ71" s="21">
        <v>43</v>
      </c>
      <c r="AR71" s="21">
        <v>44</v>
      </c>
      <c r="AS71" s="21">
        <v>45</v>
      </c>
      <c r="AT71" s="21">
        <v>46</v>
      </c>
      <c r="AU71" s="21">
        <v>47</v>
      </c>
      <c r="AV71" s="21">
        <v>48</v>
      </c>
      <c r="AW71" s="21">
        <v>49</v>
      </c>
      <c r="AX71" s="21">
        <v>50</v>
      </c>
      <c r="AY71" s="21">
        <v>51</v>
      </c>
      <c r="AZ71" s="21">
        <v>52</v>
      </c>
      <c r="BA71" s="21">
        <v>53</v>
      </c>
      <c r="BB71" s="21">
        <v>54</v>
      </c>
      <c r="BC71" s="21">
        <v>55</v>
      </c>
      <c r="BD71" s="21">
        <v>56</v>
      </c>
      <c r="BE71" s="21">
        <v>57</v>
      </c>
      <c r="BF71" s="21">
        <v>58</v>
      </c>
      <c r="BG71" s="21">
        <v>59</v>
      </c>
      <c r="BH71" s="21">
        <v>60</v>
      </c>
      <c r="BI71" s="21">
        <v>61</v>
      </c>
      <c r="BJ71" s="21">
        <v>62</v>
      </c>
      <c r="BK71" s="21">
        <v>63</v>
      </c>
      <c r="BL71" s="21">
        <v>64</v>
      </c>
      <c r="BM71" s="21">
        <v>65</v>
      </c>
      <c r="BN71" s="21">
        <v>66</v>
      </c>
      <c r="BO71" s="21">
        <v>67</v>
      </c>
      <c r="BP71" s="21">
        <v>68</v>
      </c>
      <c r="BQ71" s="21">
        <v>69</v>
      </c>
      <c r="BR71" s="21">
        <v>70</v>
      </c>
      <c r="BS71" s="21">
        <v>71</v>
      </c>
      <c r="BT71" s="21">
        <v>72</v>
      </c>
      <c r="BU71" s="21">
        <v>73</v>
      </c>
      <c r="BV71" s="21">
        <v>74</v>
      </c>
      <c r="BW71" s="21">
        <v>75</v>
      </c>
      <c r="BX71" s="21">
        <v>76</v>
      </c>
      <c r="BY71" s="21">
        <v>77</v>
      </c>
      <c r="BZ71" s="21">
        <v>78</v>
      </c>
    </row>
    <row r="72" spans="1:78" ht="18" x14ac:dyDescent="0.25">
      <c r="A72" s="45">
        <v>1</v>
      </c>
      <c r="B72" s="64" t="s">
        <v>93</v>
      </c>
      <c r="C72" s="51">
        <f t="shared" ref="C72:F76" si="8">G72+K72+O72+S72+W72+AA72+AE72+AI72+AM72+AQ72+AU72+AY72+BC72+BG72+BK72+BO72+BS72+BW72</f>
        <v>37</v>
      </c>
      <c r="D72" s="51">
        <f t="shared" si="8"/>
        <v>70550</v>
      </c>
      <c r="E72" s="51">
        <f t="shared" si="8"/>
        <v>29</v>
      </c>
      <c r="F72" s="51">
        <f t="shared" si="8"/>
        <v>48190</v>
      </c>
      <c r="G72" s="25">
        <v>20</v>
      </c>
      <c r="H72" s="25">
        <v>37950</v>
      </c>
      <c r="I72" s="25">
        <v>20</v>
      </c>
      <c r="J72" s="25">
        <v>27900</v>
      </c>
      <c r="K72" s="25">
        <v>12</v>
      </c>
      <c r="L72" s="25">
        <v>24400</v>
      </c>
      <c r="M72" s="25">
        <v>7</v>
      </c>
      <c r="N72" s="25">
        <v>17190</v>
      </c>
      <c r="O72" s="52">
        <v>2</v>
      </c>
      <c r="P72" s="25">
        <v>700</v>
      </c>
      <c r="Q72" s="25"/>
      <c r="R72" s="25"/>
      <c r="S72" s="52"/>
      <c r="T72" s="25"/>
      <c r="U72" s="25"/>
      <c r="V72" s="25"/>
      <c r="W72" s="52"/>
      <c r="X72" s="25"/>
      <c r="Y72" s="25"/>
      <c r="Z72" s="25"/>
      <c r="AA72" s="52"/>
      <c r="AB72" s="25"/>
      <c r="AC72" s="25"/>
      <c r="AD72" s="25"/>
      <c r="AE72" s="52">
        <v>3</v>
      </c>
      <c r="AF72" s="25">
        <v>7500</v>
      </c>
      <c r="AG72" s="25">
        <v>2</v>
      </c>
      <c r="AH72" s="25">
        <v>3100</v>
      </c>
      <c r="AI72" s="52"/>
      <c r="AJ72" s="25"/>
      <c r="AK72" s="25"/>
      <c r="AL72" s="25"/>
      <c r="AM72" s="52"/>
      <c r="AN72" s="25"/>
      <c r="AO72" s="25"/>
      <c r="AP72" s="25"/>
      <c r="AQ72" s="52"/>
      <c r="AR72" s="25"/>
      <c r="AS72" s="25"/>
      <c r="AT72" s="25"/>
      <c r="AU72" s="52"/>
      <c r="AV72" s="25"/>
      <c r="AW72" s="25"/>
      <c r="AX72" s="25"/>
      <c r="AY72" s="52"/>
      <c r="AZ72" s="25"/>
      <c r="BA72" s="25"/>
      <c r="BB72" s="25"/>
      <c r="BC72" s="52"/>
      <c r="BD72" s="25"/>
      <c r="BE72" s="25"/>
      <c r="BF72" s="25"/>
      <c r="BG72" s="52"/>
      <c r="BH72" s="25"/>
      <c r="BI72" s="25"/>
      <c r="BJ72" s="25"/>
      <c r="BK72" s="52"/>
      <c r="BL72" s="25"/>
      <c r="BM72" s="25"/>
      <c r="BN72" s="25"/>
      <c r="BO72" s="52"/>
      <c r="BP72" s="25"/>
      <c r="BQ72" s="25"/>
      <c r="BR72" s="25"/>
      <c r="BS72" s="52"/>
      <c r="BT72" s="25"/>
      <c r="BU72" s="25"/>
      <c r="BV72" s="25"/>
      <c r="BW72" s="52"/>
      <c r="BX72" s="25"/>
      <c r="BY72" s="25"/>
      <c r="BZ72" s="25"/>
    </row>
    <row r="73" spans="1:78" ht="18" x14ac:dyDescent="0.25">
      <c r="A73" s="26">
        <v>2</v>
      </c>
      <c r="B73" s="53" t="s">
        <v>94</v>
      </c>
      <c r="C73" s="28">
        <f t="shared" si="8"/>
        <v>57</v>
      </c>
      <c r="D73" s="34">
        <f t="shared" si="8"/>
        <v>80106.100000000006</v>
      </c>
      <c r="E73" s="28">
        <f t="shared" si="8"/>
        <v>40</v>
      </c>
      <c r="F73" s="28">
        <f t="shared" si="8"/>
        <v>56780</v>
      </c>
      <c r="G73" s="29">
        <v>39</v>
      </c>
      <c r="H73" s="35">
        <v>49986</v>
      </c>
      <c r="I73" s="35">
        <v>33</v>
      </c>
      <c r="J73" s="35">
        <v>52210</v>
      </c>
      <c r="K73" s="30"/>
      <c r="L73" s="30"/>
      <c r="M73" s="30"/>
      <c r="N73" s="30"/>
      <c r="O73" s="30">
        <v>5</v>
      </c>
      <c r="P73" s="30">
        <v>5870</v>
      </c>
      <c r="Q73" s="30">
        <v>5</v>
      </c>
      <c r="R73" s="30">
        <v>2420</v>
      </c>
      <c r="S73" s="30"/>
      <c r="T73" s="30"/>
      <c r="U73" s="30"/>
      <c r="V73" s="30"/>
      <c r="W73" s="30"/>
      <c r="X73" s="30"/>
      <c r="Y73" s="30">
        <v>1</v>
      </c>
      <c r="Z73" s="30">
        <v>250</v>
      </c>
      <c r="AA73" s="30"/>
      <c r="AB73" s="30"/>
      <c r="AC73" s="30"/>
      <c r="AD73" s="30"/>
      <c r="AE73" s="30">
        <v>1</v>
      </c>
      <c r="AF73" s="30">
        <v>1350</v>
      </c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>
        <v>11</v>
      </c>
      <c r="BL73" s="30">
        <v>21800.1</v>
      </c>
      <c r="BM73" s="30"/>
      <c r="BN73" s="30"/>
      <c r="BO73" s="30">
        <v>1</v>
      </c>
      <c r="BP73" s="31">
        <v>1100</v>
      </c>
      <c r="BQ73" s="31">
        <v>1</v>
      </c>
      <c r="BR73" s="31">
        <v>1900</v>
      </c>
      <c r="BS73" s="30"/>
      <c r="BT73" s="30"/>
      <c r="BU73" s="30"/>
      <c r="BV73" s="30"/>
      <c r="BW73" s="30"/>
      <c r="BX73" s="30"/>
      <c r="BY73" s="32"/>
      <c r="BZ73" s="32"/>
    </row>
    <row r="74" spans="1:78" ht="18" x14ac:dyDescent="0.25">
      <c r="A74" s="26">
        <v>3</v>
      </c>
      <c r="B74" s="53" t="s">
        <v>95</v>
      </c>
      <c r="C74" s="28">
        <f t="shared" si="8"/>
        <v>70</v>
      </c>
      <c r="D74" s="28">
        <f t="shared" si="8"/>
        <v>64531.74</v>
      </c>
      <c r="E74" s="28">
        <f t="shared" si="8"/>
        <v>67</v>
      </c>
      <c r="F74" s="28">
        <f t="shared" si="8"/>
        <v>63131.74</v>
      </c>
      <c r="G74" s="29">
        <v>61</v>
      </c>
      <c r="H74" s="30">
        <v>56231.74</v>
      </c>
      <c r="I74" s="30">
        <v>61</v>
      </c>
      <c r="J74" s="30">
        <v>56231.74</v>
      </c>
      <c r="K74" s="30"/>
      <c r="L74" s="30"/>
      <c r="M74" s="30"/>
      <c r="N74" s="30"/>
      <c r="O74" s="30">
        <v>3</v>
      </c>
      <c r="P74" s="30">
        <v>4200</v>
      </c>
      <c r="Q74" s="30">
        <v>3</v>
      </c>
      <c r="R74" s="30">
        <v>4200</v>
      </c>
      <c r="S74" s="30"/>
      <c r="T74" s="30"/>
      <c r="U74" s="30"/>
      <c r="V74" s="30"/>
      <c r="W74" s="30"/>
      <c r="X74" s="30"/>
      <c r="Y74" s="30"/>
      <c r="Z74" s="30"/>
      <c r="AA74" s="30">
        <v>1</v>
      </c>
      <c r="AB74" s="30">
        <v>500</v>
      </c>
      <c r="AC74" s="30">
        <v>1</v>
      </c>
      <c r="AD74" s="30">
        <v>500</v>
      </c>
      <c r="AE74" s="30">
        <v>2</v>
      </c>
      <c r="AF74" s="30">
        <v>1500</v>
      </c>
      <c r="AG74" s="30">
        <v>1</v>
      </c>
      <c r="AH74" s="30">
        <v>1500</v>
      </c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>
        <v>3</v>
      </c>
      <c r="BL74" s="30">
        <v>2100</v>
      </c>
      <c r="BM74" s="30">
        <v>1</v>
      </c>
      <c r="BN74" s="30">
        <v>700</v>
      </c>
      <c r="BO74" s="30"/>
      <c r="BP74" s="31"/>
      <c r="BQ74" s="31"/>
      <c r="BR74" s="31"/>
      <c r="BS74" s="30"/>
      <c r="BT74" s="30"/>
      <c r="BU74" s="30"/>
      <c r="BV74" s="30"/>
      <c r="BW74" s="30"/>
      <c r="BX74" s="30"/>
      <c r="BY74" s="32"/>
      <c r="BZ74" s="32"/>
    </row>
    <row r="75" spans="1:78" ht="18" x14ac:dyDescent="0.25">
      <c r="A75" s="26">
        <v>4</v>
      </c>
      <c r="B75" s="53" t="s">
        <v>96</v>
      </c>
      <c r="C75" s="28">
        <f t="shared" si="8"/>
        <v>72</v>
      </c>
      <c r="D75" s="34">
        <f t="shared" si="8"/>
        <v>90690</v>
      </c>
      <c r="E75" s="28">
        <f t="shared" si="8"/>
        <v>9</v>
      </c>
      <c r="F75" s="28">
        <f t="shared" si="8"/>
        <v>13850</v>
      </c>
      <c r="G75" s="29">
        <v>60</v>
      </c>
      <c r="H75" s="30">
        <v>76675</v>
      </c>
      <c r="I75" s="30">
        <v>8</v>
      </c>
      <c r="J75" s="30">
        <v>12150</v>
      </c>
      <c r="K75" s="30">
        <v>2</v>
      </c>
      <c r="L75" s="30">
        <v>2500</v>
      </c>
      <c r="M75" s="30">
        <v>1</v>
      </c>
      <c r="N75" s="30">
        <v>1700</v>
      </c>
      <c r="O75" s="30">
        <v>2</v>
      </c>
      <c r="P75" s="30">
        <v>915</v>
      </c>
      <c r="Q75" s="30"/>
      <c r="R75" s="30"/>
      <c r="S75" s="30">
        <v>1</v>
      </c>
      <c r="T75" s="30">
        <v>950</v>
      </c>
      <c r="U75" s="30"/>
      <c r="V75" s="30"/>
      <c r="W75" s="30">
        <v>2</v>
      </c>
      <c r="X75" s="30">
        <v>1800</v>
      </c>
      <c r="Y75" s="30"/>
      <c r="Z75" s="30"/>
      <c r="AA75" s="30"/>
      <c r="AB75" s="30"/>
      <c r="AC75" s="30"/>
      <c r="AD75" s="30"/>
      <c r="AE75" s="30">
        <v>1</v>
      </c>
      <c r="AF75" s="35">
        <v>1200</v>
      </c>
      <c r="AG75" s="35"/>
      <c r="AH75" s="35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>
        <v>4</v>
      </c>
      <c r="BL75" s="30">
        <v>6650</v>
      </c>
      <c r="BM75" s="30"/>
      <c r="BN75" s="30"/>
      <c r="BO75" s="30"/>
      <c r="BP75" s="36"/>
      <c r="BQ75" s="36"/>
      <c r="BR75" s="36"/>
      <c r="BS75" s="30"/>
      <c r="BT75" s="30"/>
      <c r="BU75" s="30"/>
      <c r="BV75" s="30"/>
      <c r="BW75" s="30"/>
      <c r="BX75" s="35"/>
      <c r="BY75" s="32"/>
      <c r="BZ75" s="32"/>
    </row>
    <row r="76" spans="1:78" ht="18" x14ac:dyDescent="0.25">
      <c r="A76" s="26">
        <v>5</v>
      </c>
      <c r="B76" s="53" t="s">
        <v>97</v>
      </c>
      <c r="C76" s="28">
        <f t="shared" si="8"/>
        <v>31</v>
      </c>
      <c r="D76" s="28">
        <f t="shared" si="8"/>
        <v>36233</v>
      </c>
      <c r="E76" s="28">
        <f t="shared" si="8"/>
        <v>6</v>
      </c>
      <c r="F76" s="28">
        <f t="shared" si="8"/>
        <v>10450</v>
      </c>
      <c r="G76" s="37">
        <v>29</v>
      </c>
      <c r="H76" s="37">
        <v>33083</v>
      </c>
      <c r="I76" s="37">
        <v>6</v>
      </c>
      <c r="J76" s="37">
        <v>10450</v>
      </c>
      <c r="K76" s="37"/>
      <c r="L76" s="38"/>
      <c r="M76" s="38"/>
      <c r="N76" s="38"/>
      <c r="O76" s="39"/>
      <c r="P76" s="38"/>
      <c r="Q76" s="38"/>
      <c r="R76" s="38"/>
      <c r="S76" s="39"/>
      <c r="T76" s="37"/>
      <c r="U76" s="37"/>
      <c r="V76" s="37"/>
      <c r="W76" s="39">
        <v>1</v>
      </c>
      <c r="X76" s="38">
        <v>1500</v>
      </c>
      <c r="Y76" s="38"/>
      <c r="Z76" s="38"/>
      <c r="AA76" s="39"/>
      <c r="AB76" s="38"/>
      <c r="AC76" s="38"/>
      <c r="AD76" s="38"/>
      <c r="AE76" s="30">
        <v>1</v>
      </c>
      <c r="AF76" s="30">
        <v>1650</v>
      </c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1"/>
      <c r="BQ76" s="31"/>
      <c r="BR76" s="31"/>
      <c r="BS76" s="30"/>
      <c r="BT76" s="30"/>
      <c r="BU76" s="30"/>
      <c r="BV76" s="30"/>
      <c r="BW76" s="39"/>
      <c r="BX76" s="37"/>
      <c r="BY76" s="32"/>
      <c r="BZ76" s="32"/>
    </row>
    <row r="77" spans="1:78" ht="18" x14ac:dyDescent="0.25">
      <c r="A77" s="40"/>
      <c r="B77" s="41" t="s">
        <v>62</v>
      </c>
      <c r="C77" s="42">
        <f>C76+C75+C74+C73+C72</f>
        <v>267</v>
      </c>
      <c r="D77" s="42">
        <f>D76+D75+D74+D73+D72</f>
        <v>342110.83999999997</v>
      </c>
      <c r="E77" s="42">
        <f>E76+E75+E74+E73+E72</f>
        <v>151</v>
      </c>
      <c r="F77" s="42">
        <f>F76+F75+F74+F73+F72</f>
        <v>192401.74</v>
      </c>
      <c r="G77" s="42">
        <f t="shared" ref="G77:BX77" si="9">G76+G75+G74+G73+G72</f>
        <v>209</v>
      </c>
      <c r="H77" s="42">
        <f t="shared" si="9"/>
        <v>253925.74</v>
      </c>
      <c r="I77" s="42">
        <f t="shared" si="9"/>
        <v>128</v>
      </c>
      <c r="J77" s="42">
        <f t="shared" si="9"/>
        <v>158941.74</v>
      </c>
      <c r="K77" s="42">
        <f t="shared" si="9"/>
        <v>14</v>
      </c>
      <c r="L77" s="42">
        <f t="shared" si="9"/>
        <v>26900</v>
      </c>
      <c r="M77" s="42">
        <f t="shared" si="9"/>
        <v>8</v>
      </c>
      <c r="N77" s="42">
        <f t="shared" si="9"/>
        <v>18890</v>
      </c>
      <c r="O77" s="42">
        <f t="shared" si="9"/>
        <v>12</v>
      </c>
      <c r="P77" s="42">
        <f t="shared" si="9"/>
        <v>11685</v>
      </c>
      <c r="Q77" s="42">
        <f t="shared" si="9"/>
        <v>8</v>
      </c>
      <c r="R77" s="42">
        <f t="shared" si="9"/>
        <v>6620</v>
      </c>
      <c r="S77" s="42">
        <f t="shared" si="9"/>
        <v>1</v>
      </c>
      <c r="T77" s="42">
        <f t="shared" si="9"/>
        <v>950</v>
      </c>
      <c r="U77" s="42">
        <f t="shared" si="9"/>
        <v>0</v>
      </c>
      <c r="V77" s="42">
        <f t="shared" si="9"/>
        <v>0</v>
      </c>
      <c r="W77" s="42">
        <f t="shared" si="9"/>
        <v>3</v>
      </c>
      <c r="X77" s="42">
        <f t="shared" si="9"/>
        <v>3300</v>
      </c>
      <c r="Y77" s="42">
        <f t="shared" si="9"/>
        <v>1</v>
      </c>
      <c r="Z77" s="42">
        <f t="shared" si="9"/>
        <v>250</v>
      </c>
      <c r="AA77" s="42">
        <f t="shared" si="9"/>
        <v>1</v>
      </c>
      <c r="AB77" s="42">
        <f t="shared" si="9"/>
        <v>500</v>
      </c>
      <c r="AC77" s="42">
        <f t="shared" si="9"/>
        <v>1</v>
      </c>
      <c r="AD77" s="42">
        <f t="shared" si="9"/>
        <v>500</v>
      </c>
      <c r="AE77" s="42">
        <f t="shared" si="9"/>
        <v>8</v>
      </c>
      <c r="AF77" s="42">
        <f t="shared" si="9"/>
        <v>13200</v>
      </c>
      <c r="AG77" s="42">
        <f t="shared" si="9"/>
        <v>3</v>
      </c>
      <c r="AH77" s="42">
        <f t="shared" si="9"/>
        <v>4600</v>
      </c>
      <c r="AI77" s="42">
        <f t="shared" si="9"/>
        <v>0</v>
      </c>
      <c r="AJ77" s="42">
        <f t="shared" si="9"/>
        <v>0</v>
      </c>
      <c r="AK77" s="42">
        <f t="shared" si="9"/>
        <v>0</v>
      </c>
      <c r="AL77" s="42">
        <f t="shared" si="9"/>
        <v>0</v>
      </c>
      <c r="AM77" s="42">
        <f t="shared" si="9"/>
        <v>0</v>
      </c>
      <c r="AN77" s="42">
        <f t="shared" si="9"/>
        <v>0</v>
      </c>
      <c r="AO77" s="42">
        <f t="shared" si="9"/>
        <v>0</v>
      </c>
      <c r="AP77" s="42">
        <f t="shared" si="9"/>
        <v>0</v>
      </c>
      <c r="AQ77" s="42">
        <f t="shared" si="9"/>
        <v>0</v>
      </c>
      <c r="AR77" s="42">
        <f t="shared" si="9"/>
        <v>0</v>
      </c>
      <c r="AS77" s="42">
        <f t="shared" si="9"/>
        <v>0</v>
      </c>
      <c r="AT77" s="42">
        <f t="shared" si="9"/>
        <v>0</v>
      </c>
      <c r="AU77" s="42">
        <f t="shared" si="9"/>
        <v>0</v>
      </c>
      <c r="AV77" s="42">
        <f t="shared" si="9"/>
        <v>0</v>
      </c>
      <c r="AW77" s="42">
        <f t="shared" si="9"/>
        <v>0</v>
      </c>
      <c r="AX77" s="42">
        <f t="shared" si="9"/>
        <v>0</v>
      </c>
      <c r="AY77" s="42">
        <f t="shared" si="9"/>
        <v>0</v>
      </c>
      <c r="AZ77" s="42">
        <f t="shared" si="9"/>
        <v>0</v>
      </c>
      <c r="BA77" s="42">
        <f t="shared" si="9"/>
        <v>0</v>
      </c>
      <c r="BB77" s="42">
        <f t="shared" si="9"/>
        <v>0</v>
      </c>
      <c r="BC77" s="42">
        <f t="shared" si="9"/>
        <v>0</v>
      </c>
      <c r="BD77" s="42">
        <f t="shared" si="9"/>
        <v>0</v>
      </c>
      <c r="BE77" s="42">
        <f t="shared" si="9"/>
        <v>0</v>
      </c>
      <c r="BF77" s="42">
        <f t="shared" si="9"/>
        <v>0</v>
      </c>
      <c r="BG77" s="42">
        <f t="shared" si="9"/>
        <v>0</v>
      </c>
      <c r="BH77" s="42">
        <f t="shared" si="9"/>
        <v>0</v>
      </c>
      <c r="BI77" s="42">
        <f t="shared" si="9"/>
        <v>0</v>
      </c>
      <c r="BJ77" s="42">
        <f t="shared" si="9"/>
        <v>0</v>
      </c>
      <c r="BK77" s="42">
        <f t="shared" si="9"/>
        <v>18</v>
      </c>
      <c r="BL77" s="42">
        <f t="shared" si="9"/>
        <v>30550.1</v>
      </c>
      <c r="BM77" s="42">
        <f t="shared" si="9"/>
        <v>1</v>
      </c>
      <c r="BN77" s="42">
        <f t="shared" si="9"/>
        <v>700</v>
      </c>
      <c r="BO77" s="42">
        <f t="shared" si="9"/>
        <v>1</v>
      </c>
      <c r="BP77" s="42">
        <f t="shared" si="9"/>
        <v>1100</v>
      </c>
      <c r="BQ77" s="42">
        <f t="shared" si="9"/>
        <v>1</v>
      </c>
      <c r="BR77" s="42">
        <f t="shared" si="9"/>
        <v>1900</v>
      </c>
      <c r="BS77" s="42">
        <f t="shared" si="9"/>
        <v>0</v>
      </c>
      <c r="BT77" s="42">
        <f t="shared" si="9"/>
        <v>0</v>
      </c>
      <c r="BU77" s="42">
        <f t="shared" si="9"/>
        <v>0</v>
      </c>
      <c r="BV77" s="42">
        <f t="shared" si="9"/>
        <v>0</v>
      </c>
      <c r="BW77" s="42">
        <f t="shared" si="9"/>
        <v>0</v>
      </c>
      <c r="BX77" s="42">
        <f t="shared" si="9"/>
        <v>0</v>
      </c>
      <c r="BY77" s="42">
        <f>BY76+BY75+BY74+BY73+BY72</f>
        <v>0</v>
      </c>
      <c r="BZ77" s="42">
        <f>BZ76+BZ75+BZ74+BZ73+BZ72</f>
        <v>0</v>
      </c>
    </row>
    <row r="78" spans="1:78" ht="18.75" thickBot="1" x14ac:dyDescent="0.3">
      <c r="C78" s="4" t="s">
        <v>98</v>
      </c>
    </row>
    <row r="79" spans="1:78" ht="25.5" customHeight="1" thickBot="1" x14ac:dyDescent="0.3">
      <c r="A79" s="65" t="s">
        <v>3</v>
      </c>
      <c r="B79" s="66" t="s">
        <v>4</v>
      </c>
      <c r="C79" s="7" t="s">
        <v>5</v>
      </c>
      <c r="D79" s="7"/>
      <c r="E79" s="7"/>
      <c r="F79" s="7"/>
      <c r="G79" s="8" t="s">
        <v>6</v>
      </c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7" t="s">
        <v>7</v>
      </c>
      <c r="X79" s="7"/>
      <c r="Y79" s="7"/>
      <c r="Z79" s="7"/>
      <c r="AA79" s="7"/>
      <c r="AB79" s="7"/>
      <c r="AC79" s="7"/>
      <c r="AD79" s="7"/>
      <c r="AE79" s="7" t="s">
        <v>8</v>
      </c>
      <c r="AF79" s="7"/>
      <c r="AG79" s="7"/>
      <c r="AH79" s="7"/>
      <c r="AI79" s="7"/>
      <c r="AJ79" s="7"/>
      <c r="AK79" s="7"/>
      <c r="AL79" s="7"/>
      <c r="AM79" s="9" t="s">
        <v>9</v>
      </c>
      <c r="AN79" s="9"/>
      <c r="AO79" s="9"/>
      <c r="AP79" s="9"/>
      <c r="AQ79" s="9"/>
      <c r="AR79" s="9"/>
      <c r="AS79" s="9"/>
      <c r="AT79" s="9"/>
      <c r="AU79" s="7" t="s">
        <v>10</v>
      </c>
      <c r="AV79" s="7"/>
      <c r="AW79" s="7"/>
      <c r="AX79" s="7"/>
      <c r="AY79" s="7"/>
      <c r="AZ79" s="7"/>
      <c r="BA79" s="7"/>
      <c r="BB79" s="7"/>
      <c r="BC79" s="7" t="s">
        <v>11</v>
      </c>
      <c r="BD79" s="7"/>
      <c r="BE79" s="7"/>
      <c r="BF79" s="7"/>
      <c r="BG79" s="7"/>
      <c r="BH79" s="7"/>
      <c r="BI79" s="7"/>
      <c r="BJ79" s="7"/>
      <c r="BK79" s="7" t="s">
        <v>12</v>
      </c>
      <c r="BL79" s="7"/>
      <c r="BM79" s="7"/>
      <c r="BN79" s="7"/>
      <c r="BO79" s="7"/>
      <c r="BP79" s="7"/>
      <c r="BQ79" s="7"/>
      <c r="BR79" s="7"/>
      <c r="BS79" s="7" t="s">
        <v>13</v>
      </c>
      <c r="BT79" s="7"/>
      <c r="BU79" s="7"/>
      <c r="BV79" s="7"/>
      <c r="BW79" s="7"/>
      <c r="BX79" s="7"/>
      <c r="BY79" s="7"/>
      <c r="BZ79" s="7"/>
    </row>
    <row r="80" spans="1:78" s="44" customFormat="1" ht="48" customHeight="1" thickBot="1" x14ac:dyDescent="0.3">
      <c r="A80" s="67"/>
      <c r="B80" s="68"/>
      <c r="C80" s="12" t="s">
        <v>14</v>
      </c>
      <c r="D80" s="12" t="s">
        <v>15</v>
      </c>
      <c r="E80" s="13" t="s">
        <v>16</v>
      </c>
      <c r="F80" s="13"/>
      <c r="G80" s="43" t="s">
        <v>17</v>
      </c>
      <c r="H80" s="43"/>
      <c r="I80" s="43"/>
      <c r="J80" s="43"/>
      <c r="K80" s="43" t="s">
        <v>18</v>
      </c>
      <c r="L80" s="43"/>
      <c r="M80" s="43"/>
      <c r="N80" s="43"/>
      <c r="O80" s="43" t="s">
        <v>19</v>
      </c>
      <c r="P80" s="43"/>
      <c r="Q80" s="43"/>
      <c r="R80" s="43"/>
      <c r="S80" s="43" t="s">
        <v>20</v>
      </c>
      <c r="T80" s="43"/>
      <c r="U80" s="43"/>
      <c r="V80" s="43"/>
      <c r="W80" s="43" t="s">
        <v>21</v>
      </c>
      <c r="X80" s="43"/>
      <c r="Y80" s="43"/>
      <c r="Z80" s="43"/>
      <c r="AA80" s="43" t="s">
        <v>22</v>
      </c>
      <c r="AB80" s="43"/>
      <c r="AC80" s="43"/>
      <c r="AD80" s="43"/>
      <c r="AE80" s="43" t="s">
        <v>23</v>
      </c>
      <c r="AF80" s="43"/>
      <c r="AG80" s="43"/>
      <c r="AH80" s="43"/>
      <c r="AI80" s="43" t="s">
        <v>22</v>
      </c>
      <c r="AJ80" s="43"/>
      <c r="AK80" s="43"/>
      <c r="AL80" s="43"/>
      <c r="AM80" s="43" t="s">
        <v>24</v>
      </c>
      <c r="AN80" s="43"/>
      <c r="AO80" s="43"/>
      <c r="AP80" s="43"/>
      <c r="AQ80" s="43" t="s">
        <v>22</v>
      </c>
      <c r="AR80" s="43"/>
      <c r="AS80" s="43"/>
      <c r="AT80" s="43"/>
      <c r="AU80" s="43" t="s">
        <v>25</v>
      </c>
      <c r="AV80" s="43"/>
      <c r="AW80" s="43"/>
      <c r="AX80" s="43"/>
      <c r="AY80" s="43" t="s">
        <v>22</v>
      </c>
      <c r="AZ80" s="43"/>
      <c r="BA80" s="43"/>
      <c r="BB80" s="43"/>
      <c r="BC80" s="43" t="s">
        <v>26</v>
      </c>
      <c r="BD80" s="43"/>
      <c r="BE80" s="43"/>
      <c r="BF80" s="43"/>
      <c r="BG80" s="43" t="s">
        <v>22</v>
      </c>
      <c r="BH80" s="43"/>
      <c r="BI80" s="43"/>
      <c r="BJ80" s="43"/>
      <c r="BK80" s="43" t="s">
        <v>27</v>
      </c>
      <c r="BL80" s="43"/>
      <c r="BM80" s="43"/>
      <c r="BN80" s="43"/>
      <c r="BO80" s="43" t="s">
        <v>22</v>
      </c>
      <c r="BP80" s="43"/>
      <c r="BQ80" s="43"/>
      <c r="BR80" s="43"/>
      <c r="BS80" s="43" t="s">
        <v>28</v>
      </c>
      <c r="BT80" s="43"/>
      <c r="BU80" s="43"/>
      <c r="BV80" s="43"/>
      <c r="BW80" s="43" t="s">
        <v>22</v>
      </c>
      <c r="BX80" s="43"/>
      <c r="BY80" s="43"/>
      <c r="BZ80" s="43"/>
    </row>
    <row r="81" spans="1:78" ht="75.75" customHeight="1" thickBot="1" x14ac:dyDescent="0.3">
      <c r="A81" s="67"/>
      <c r="B81" s="68"/>
      <c r="C81" s="12"/>
      <c r="D81" s="12"/>
      <c r="E81" s="12" t="s">
        <v>29</v>
      </c>
      <c r="F81" s="15" t="s">
        <v>30</v>
      </c>
      <c r="G81" s="12" t="s">
        <v>31</v>
      </c>
      <c r="H81" s="12" t="s">
        <v>32</v>
      </c>
      <c r="I81" s="16" t="s">
        <v>16</v>
      </c>
      <c r="J81" s="16"/>
      <c r="K81" s="12" t="s">
        <v>31</v>
      </c>
      <c r="L81" s="12" t="s">
        <v>32</v>
      </c>
      <c r="M81" s="16" t="s">
        <v>16</v>
      </c>
      <c r="N81" s="16"/>
      <c r="O81" s="12" t="s">
        <v>31</v>
      </c>
      <c r="P81" s="12" t="s">
        <v>32</v>
      </c>
      <c r="Q81" s="16" t="s">
        <v>16</v>
      </c>
      <c r="R81" s="16"/>
      <c r="S81" s="12" t="s">
        <v>31</v>
      </c>
      <c r="T81" s="12" t="s">
        <v>32</v>
      </c>
      <c r="U81" s="16" t="s">
        <v>16</v>
      </c>
      <c r="V81" s="16"/>
      <c r="W81" s="12" t="s">
        <v>31</v>
      </c>
      <c r="X81" s="12" t="s">
        <v>32</v>
      </c>
      <c r="Y81" s="16" t="s">
        <v>16</v>
      </c>
      <c r="Z81" s="16"/>
      <c r="AA81" s="12" t="s">
        <v>31</v>
      </c>
      <c r="AB81" s="12" t="s">
        <v>32</v>
      </c>
      <c r="AC81" s="16" t="s">
        <v>16</v>
      </c>
      <c r="AD81" s="16"/>
      <c r="AE81" s="12" t="s">
        <v>31</v>
      </c>
      <c r="AF81" s="12" t="s">
        <v>32</v>
      </c>
      <c r="AG81" s="16" t="s">
        <v>16</v>
      </c>
      <c r="AH81" s="16"/>
      <c r="AI81" s="12" t="s">
        <v>31</v>
      </c>
      <c r="AJ81" s="12" t="s">
        <v>32</v>
      </c>
      <c r="AK81" s="16" t="s">
        <v>16</v>
      </c>
      <c r="AL81" s="16"/>
      <c r="AM81" s="12" t="s">
        <v>31</v>
      </c>
      <c r="AN81" s="12" t="s">
        <v>32</v>
      </c>
      <c r="AO81" s="16" t="s">
        <v>16</v>
      </c>
      <c r="AP81" s="16"/>
      <c r="AQ81" s="12" t="s">
        <v>31</v>
      </c>
      <c r="AR81" s="12" t="s">
        <v>32</v>
      </c>
      <c r="AS81" s="16" t="s">
        <v>16</v>
      </c>
      <c r="AT81" s="16"/>
      <c r="AU81" s="12" t="s">
        <v>31</v>
      </c>
      <c r="AV81" s="12" t="s">
        <v>32</v>
      </c>
      <c r="AW81" s="16" t="s">
        <v>16</v>
      </c>
      <c r="AX81" s="16"/>
      <c r="AY81" s="12" t="s">
        <v>31</v>
      </c>
      <c r="AZ81" s="12" t="s">
        <v>32</v>
      </c>
      <c r="BA81" s="16" t="s">
        <v>16</v>
      </c>
      <c r="BB81" s="16"/>
      <c r="BC81" s="12" t="s">
        <v>31</v>
      </c>
      <c r="BD81" s="12" t="s">
        <v>32</v>
      </c>
      <c r="BE81" s="16" t="s">
        <v>16</v>
      </c>
      <c r="BF81" s="16"/>
      <c r="BG81" s="12" t="s">
        <v>31</v>
      </c>
      <c r="BH81" s="12" t="s">
        <v>32</v>
      </c>
      <c r="BI81" s="16" t="s">
        <v>16</v>
      </c>
      <c r="BJ81" s="16"/>
      <c r="BK81" s="12" t="s">
        <v>31</v>
      </c>
      <c r="BL81" s="12" t="s">
        <v>32</v>
      </c>
      <c r="BM81" s="16" t="s">
        <v>16</v>
      </c>
      <c r="BN81" s="16"/>
      <c r="BO81" s="12" t="s">
        <v>31</v>
      </c>
      <c r="BP81" s="12" t="s">
        <v>32</v>
      </c>
      <c r="BQ81" s="16" t="s">
        <v>16</v>
      </c>
      <c r="BR81" s="16"/>
      <c r="BS81" s="12" t="s">
        <v>31</v>
      </c>
      <c r="BT81" s="12" t="s">
        <v>32</v>
      </c>
      <c r="BU81" s="16" t="s">
        <v>16</v>
      </c>
      <c r="BV81" s="16"/>
      <c r="BW81" s="12" t="s">
        <v>31</v>
      </c>
      <c r="BX81" s="17" t="s">
        <v>32</v>
      </c>
      <c r="BY81" s="16" t="s">
        <v>16</v>
      </c>
      <c r="BZ81" s="16"/>
    </row>
    <row r="82" spans="1:78" ht="35.25" customHeight="1" thickBot="1" x14ac:dyDescent="0.3">
      <c r="A82" s="69"/>
      <c r="B82" s="70"/>
      <c r="C82" s="12"/>
      <c r="D82" s="12"/>
      <c r="E82" s="12"/>
      <c r="F82" s="15"/>
      <c r="G82" s="12"/>
      <c r="H82" s="12"/>
      <c r="I82" s="20" t="s">
        <v>29</v>
      </c>
      <c r="J82" s="20" t="s">
        <v>30</v>
      </c>
      <c r="K82" s="12"/>
      <c r="L82" s="12"/>
      <c r="M82" s="20" t="s">
        <v>29</v>
      </c>
      <c r="N82" s="20" t="s">
        <v>30</v>
      </c>
      <c r="O82" s="12"/>
      <c r="P82" s="12"/>
      <c r="Q82" s="20" t="s">
        <v>29</v>
      </c>
      <c r="R82" s="20" t="s">
        <v>30</v>
      </c>
      <c r="S82" s="12"/>
      <c r="T82" s="12"/>
      <c r="U82" s="20" t="s">
        <v>29</v>
      </c>
      <c r="V82" s="20" t="s">
        <v>30</v>
      </c>
      <c r="W82" s="12"/>
      <c r="X82" s="12"/>
      <c r="Y82" s="20" t="s">
        <v>29</v>
      </c>
      <c r="Z82" s="20" t="s">
        <v>30</v>
      </c>
      <c r="AA82" s="12"/>
      <c r="AB82" s="12"/>
      <c r="AC82" s="20" t="s">
        <v>29</v>
      </c>
      <c r="AD82" s="20" t="s">
        <v>30</v>
      </c>
      <c r="AE82" s="12"/>
      <c r="AF82" s="12"/>
      <c r="AG82" s="20" t="s">
        <v>29</v>
      </c>
      <c r="AH82" s="20" t="s">
        <v>30</v>
      </c>
      <c r="AI82" s="12"/>
      <c r="AJ82" s="12"/>
      <c r="AK82" s="20" t="s">
        <v>29</v>
      </c>
      <c r="AL82" s="20" t="s">
        <v>30</v>
      </c>
      <c r="AM82" s="12"/>
      <c r="AN82" s="12"/>
      <c r="AO82" s="20" t="s">
        <v>29</v>
      </c>
      <c r="AP82" s="20" t="s">
        <v>30</v>
      </c>
      <c r="AQ82" s="12"/>
      <c r="AR82" s="12"/>
      <c r="AS82" s="20" t="s">
        <v>29</v>
      </c>
      <c r="AT82" s="20" t="s">
        <v>30</v>
      </c>
      <c r="AU82" s="12"/>
      <c r="AV82" s="12"/>
      <c r="AW82" s="20" t="s">
        <v>29</v>
      </c>
      <c r="AX82" s="20" t="s">
        <v>30</v>
      </c>
      <c r="AY82" s="12"/>
      <c r="AZ82" s="12"/>
      <c r="BA82" s="20" t="s">
        <v>29</v>
      </c>
      <c r="BB82" s="20" t="s">
        <v>30</v>
      </c>
      <c r="BC82" s="12"/>
      <c r="BD82" s="12"/>
      <c r="BE82" s="20" t="s">
        <v>29</v>
      </c>
      <c r="BF82" s="20" t="s">
        <v>30</v>
      </c>
      <c r="BG82" s="12"/>
      <c r="BH82" s="12"/>
      <c r="BI82" s="20" t="s">
        <v>29</v>
      </c>
      <c r="BJ82" s="20" t="s">
        <v>30</v>
      </c>
      <c r="BK82" s="12"/>
      <c r="BL82" s="12"/>
      <c r="BM82" s="20" t="s">
        <v>29</v>
      </c>
      <c r="BN82" s="20" t="s">
        <v>30</v>
      </c>
      <c r="BO82" s="12"/>
      <c r="BP82" s="12"/>
      <c r="BQ82" s="20" t="s">
        <v>29</v>
      </c>
      <c r="BR82" s="20" t="s">
        <v>30</v>
      </c>
      <c r="BS82" s="12"/>
      <c r="BT82" s="12"/>
      <c r="BU82" s="20" t="s">
        <v>29</v>
      </c>
      <c r="BV82" s="20" t="s">
        <v>30</v>
      </c>
      <c r="BW82" s="12"/>
      <c r="BX82" s="17"/>
      <c r="BY82" s="20" t="s">
        <v>29</v>
      </c>
      <c r="BZ82" s="20" t="s">
        <v>30</v>
      </c>
    </row>
    <row r="83" spans="1:78" ht="15.75" customHeight="1" thickBot="1" x14ac:dyDescent="0.3">
      <c r="A83" s="60">
        <v>1</v>
      </c>
      <c r="B83" s="60">
        <v>2</v>
      </c>
      <c r="C83" s="60">
        <v>3</v>
      </c>
      <c r="D83" s="60">
        <v>4</v>
      </c>
      <c r="E83" s="60">
        <v>5</v>
      </c>
      <c r="F83" s="60">
        <v>6</v>
      </c>
      <c r="G83" s="60">
        <v>7</v>
      </c>
      <c r="H83" s="60">
        <v>8</v>
      </c>
      <c r="I83" s="60">
        <v>9</v>
      </c>
      <c r="J83" s="60">
        <v>10</v>
      </c>
      <c r="K83" s="60">
        <v>11</v>
      </c>
      <c r="L83" s="60">
        <v>12</v>
      </c>
      <c r="M83" s="60">
        <v>13</v>
      </c>
      <c r="N83" s="60">
        <v>14</v>
      </c>
      <c r="O83" s="60">
        <v>15</v>
      </c>
      <c r="P83" s="60">
        <v>16</v>
      </c>
      <c r="Q83" s="60">
        <v>17</v>
      </c>
      <c r="R83" s="60">
        <v>18</v>
      </c>
      <c r="S83" s="60">
        <v>19</v>
      </c>
      <c r="T83" s="60">
        <v>20</v>
      </c>
      <c r="U83" s="60">
        <v>21</v>
      </c>
      <c r="V83" s="60">
        <v>22</v>
      </c>
      <c r="W83" s="60">
        <v>23</v>
      </c>
      <c r="X83" s="60">
        <v>24</v>
      </c>
      <c r="Y83" s="60">
        <v>25</v>
      </c>
      <c r="Z83" s="60">
        <v>26</v>
      </c>
      <c r="AA83" s="60">
        <v>27</v>
      </c>
      <c r="AB83" s="60">
        <v>28</v>
      </c>
      <c r="AC83" s="60">
        <v>29</v>
      </c>
      <c r="AD83" s="60">
        <v>30</v>
      </c>
      <c r="AE83" s="60">
        <v>31</v>
      </c>
      <c r="AF83" s="60">
        <v>32</v>
      </c>
      <c r="AG83" s="60">
        <v>33</v>
      </c>
      <c r="AH83" s="60">
        <v>34</v>
      </c>
      <c r="AI83" s="60">
        <v>35</v>
      </c>
      <c r="AJ83" s="60">
        <v>36</v>
      </c>
      <c r="AK83" s="60">
        <v>37</v>
      </c>
      <c r="AL83" s="60">
        <v>38</v>
      </c>
      <c r="AM83" s="60">
        <v>39</v>
      </c>
      <c r="AN83" s="60">
        <v>40</v>
      </c>
      <c r="AO83" s="60">
        <v>41</v>
      </c>
      <c r="AP83" s="60">
        <v>42</v>
      </c>
      <c r="AQ83" s="60">
        <v>43</v>
      </c>
      <c r="AR83" s="60">
        <v>44</v>
      </c>
      <c r="AS83" s="60">
        <v>45</v>
      </c>
      <c r="AT83" s="60">
        <v>46</v>
      </c>
      <c r="AU83" s="60">
        <v>47</v>
      </c>
      <c r="AV83" s="60">
        <v>48</v>
      </c>
      <c r="AW83" s="60">
        <v>49</v>
      </c>
      <c r="AX83" s="60">
        <v>50</v>
      </c>
      <c r="AY83" s="60">
        <v>51</v>
      </c>
      <c r="AZ83" s="60">
        <v>52</v>
      </c>
      <c r="BA83" s="60">
        <v>53</v>
      </c>
      <c r="BB83" s="60">
        <v>54</v>
      </c>
      <c r="BC83" s="60">
        <v>55</v>
      </c>
      <c r="BD83" s="60">
        <v>56</v>
      </c>
      <c r="BE83" s="60">
        <v>57</v>
      </c>
      <c r="BF83" s="60">
        <v>58</v>
      </c>
      <c r="BG83" s="60">
        <v>59</v>
      </c>
      <c r="BH83" s="60">
        <v>60</v>
      </c>
      <c r="BI83" s="60">
        <v>61</v>
      </c>
      <c r="BJ83" s="60">
        <v>62</v>
      </c>
      <c r="BK83" s="60">
        <v>63</v>
      </c>
      <c r="BL83" s="60">
        <v>64</v>
      </c>
      <c r="BM83" s="60">
        <v>65</v>
      </c>
      <c r="BN83" s="60">
        <v>66</v>
      </c>
      <c r="BO83" s="60">
        <v>67</v>
      </c>
      <c r="BP83" s="60">
        <v>68</v>
      </c>
      <c r="BQ83" s="60">
        <v>69</v>
      </c>
      <c r="BR83" s="60">
        <v>70</v>
      </c>
      <c r="BS83" s="60">
        <v>71</v>
      </c>
      <c r="BT83" s="60">
        <v>72</v>
      </c>
      <c r="BU83" s="60">
        <v>73</v>
      </c>
      <c r="BV83" s="60">
        <v>74</v>
      </c>
      <c r="BW83" s="60">
        <v>75</v>
      </c>
      <c r="BX83" s="60">
        <v>76</v>
      </c>
      <c r="BY83" s="60">
        <v>77</v>
      </c>
      <c r="BZ83" s="60">
        <v>78</v>
      </c>
    </row>
    <row r="84" spans="1:78" ht="18" x14ac:dyDescent="0.25">
      <c r="A84" s="71">
        <v>2</v>
      </c>
      <c r="B84" s="72" t="s">
        <v>98</v>
      </c>
      <c r="C84" s="51">
        <f t="shared" ref="C84:F88" si="10">G84+K84+O84+S84+W84+AA84+AE84+AI84+AM84+AQ84+AU84+AY84+BC84+BG84+BK84+BO84+BS84+BW84</f>
        <v>95</v>
      </c>
      <c r="D84" s="51">
        <f t="shared" si="10"/>
        <v>136905.09</v>
      </c>
      <c r="E84" s="51">
        <f t="shared" si="10"/>
        <v>49</v>
      </c>
      <c r="F84" s="51">
        <f t="shared" si="10"/>
        <v>71325</v>
      </c>
      <c r="G84" s="73">
        <v>65</v>
      </c>
      <c r="H84" s="74">
        <v>89158.89</v>
      </c>
      <c r="I84" s="74">
        <v>35</v>
      </c>
      <c r="J84" s="74">
        <v>49159</v>
      </c>
      <c r="K84" s="75">
        <v>16</v>
      </c>
      <c r="L84" s="75">
        <v>22466</v>
      </c>
      <c r="M84" s="75">
        <v>8</v>
      </c>
      <c r="N84" s="75">
        <v>10466</v>
      </c>
      <c r="O84" s="75">
        <v>2</v>
      </c>
      <c r="P84" s="75">
        <v>1510</v>
      </c>
      <c r="Q84" s="75">
        <v>1</v>
      </c>
      <c r="R84" s="75">
        <v>1000</v>
      </c>
      <c r="S84" s="75">
        <v>0</v>
      </c>
      <c r="T84" s="75">
        <v>0</v>
      </c>
      <c r="U84" s="75">
        <v>0</v>
      </c>
      <c r="V84" s="75">
        <v>0</v>
      </c>
      <c r="W84" s="75">
        <v>1</v>
      </c>
      <c r="X84" s="75">
        <v>3000</v>
      </c>
      <c r="Y84" s="75">
        <v>0</v>
      </c>
      <c r="Z84" s="75">
        <v>0</v>
      </c>
      <c r="AA84" s="75">
        <v>0</v>
      </c>
      <c r="AB84" s="75">
        <v>0</v>
      </c>
      <c r="AC84" s="75">
        <v>0</v>
      </c>
      <c r="AD84" s="75">
        <v>0</v>
      </c>
      <c r="AE84" s="75">
        <v>4</v>
      </c>
      <c r="AF84" s="75">
        <v>4570</v>
      </c>
      <c r="AG84" s="75">
        <v>1</v>
      </c>
      <c r="AH84" s="75">
        <v>1500</v>
      </c>
      <c r="AI84" s="75">
        <v>0</v>
      </c>
      <c r="AJ84" s="75">
        <v>0</v>
      </c>
      <c r="AK84" s="75">
        <v>0</v>
      </c>
      <c r="AL84" s="75">
        <v>0</v>
      </c>
      <c r="AM84" s="75">
        <v>0</v>
      </c>
      <c r="AN84" s="75">
        <v>0</v>
      </c>
      <c r="AO84" s="75">
        <v>0</v>
      </c>
      <c r="AP84" s="75">
        <v>0</v>
      </c>
      <c r="AQ84" s="75">
        <v>0</v>
      </c>
      <c r="AR84" s="75">
        <v>0</v>
      </c>
      <c r="AS84" s="75">
        <v>0</v>
      </c>
      <c r="AT84" s="75">
        <v>0</v>
      </c>
      <c r="AU84" s="75">
        <v>0</v>
      </c>
      <c r="AV84" s="75">
        <v>0</v>
      </c>
      <c r="AW84" s="75">
        <v>0</v>
      </c>
      <c r="AX84" s="75">
        <v>0</v>
      </c>
      <c r="AY84" s="75">
        <v>0</v>
      </c>
      <c r="AZ84" s="75">
        <v>0</v>
      </c>
      <c r="BA84" s="75">
        <v>0</v>
      </c>
      <c r="BB84" s="75">
        <v>0</v>
      </c>
      <c r="BC84" s="75">
        <v>0</v>
      </c>
      <c r="BD84" s="75">
        <v>0</v>
      </c>
      <c r="BE84" s="75">
        <v>0</v>
      </c>
      <c r="BF84" s="75">
        <v>0</v>
      </c>
      <c r="BG84" s="75">
        <v>0</v>
      </c>
      <c r="BH84" s="75">
        <v>0</v>
      </c>
      <c r="BI84" s="75">
        <v>0</v>
      </c>
      <c r="BJ84" s="75">
        <v>0</v>
      </c>
      <c r="BK84" s="75">
        <v>5</v>
      </c>
      <c r="BL84" s="75">
        <v>10200.200000000001</v>
      </c>
      <c r="BM84" s="75">
        <v>3</v>
      </c>
      <c r="BN84" s="75">
        <v>4200</v>
      </c>
      <c r="BO84" s="75">
        <v>0</v>
      </c>
      <c r="BP84" s="76">
        <v>0</v>
      </c>
      <c r="BQ84" s="76">
        <v>0</v>
      </c>
      <c r="BR84" s="76">
        <v>0</v>
      </c>
      <c r="BS84" s="75">
        <v>1</v>
      </c>
      <c r="BT84" s="75">
        <v>5000</v>
      </c>
      <c r="BU84" s="75">
        <v>1</v>
      </c>
      <c r="BV84" s="75">
        <v>5000</v>
      </c>
      <c r="BW84" s="75">
        <v>1</v>
      </c>
      <c r="BX84" s="75">
        <v>1000</v>
      </c>
      <c r="BY84" s="77">
        <v>0</v>
      </c>
      <c r="BZ84" s="77">
        <v>0</v>
      </c>
    </row>
    <row r="85" spans="1:78" ht="18" x14ac:dyDescent="0.25">
      <c r="A85" s="26">
        <v>3</v>
      </c>
      <c r="B85" s="49" t="s">
        <v>99</v>
      </c>
      <c r="C85" s="28">
        <f t="shared" si="10"/>
        <v>113</v>
      </c>
      <c r="D85" s="28">
        <f t="shared" si="10"/>
        <v>89826.599999999991</v>
      </c>
      <c r="E85" s="28">
        <f t="shared" si="10"/>
        <v>69</v>
      </c>
      <c r="F85" s="28">
        <f t="shared" si="10"/>
        <v>62160</v>
      </c>
      <c r="G85" s="29">
        <v>74</v>
      </c>
      <c r="H85" s="30">
        <v>66282.2</v>
      </c>
      <c r="I85" s="30">
        <v>58</v>
      </c>
      <c r="J85" s="30">
        <v>21460</v>
      </c>
      <c r="K85" s="30">
        <v>1</v>
      </c>
      <c r="L85" s="30">
        <v>1850</v>
      </c>
      <c r="M85" s="30"/>
      <c r="N85" s="30"/>
      <c r="O85" s="30">
        <v>6</v>
      </c>
      <c r="P85" s="30">
        <v>3074.4</v>
      </c>
      <c r="Q85" s="30">
        <v>1</v>
      </c>
      <c r="R85" s="30">
        <v>3700</v>
      </c>
      <c r="S85" s="30">
        <v>1</v>
      </c>
      <c r="T85" s="30">
        <v>700</v>
      </c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>
        <v>1</v>
      </c>
      <c r="AF85" s="30">
        <v>250</v>
      </c>
      <c r="AG85" s="30"/>
      <c r="AH85" s="30"/>
      <c r="AI85" s="30"/>
      <c r="AJ85" s="30"/>
      <c r="AK85" s="30"/>
      <c r="AL85" s="30"/>
      <c r="AM85" s="30">
        <v>10</v>
      </c>
      <c r="AN85" s="30">
        <v>6450</v>
      </c>
      <c r="AO85" s="30"/>
      <c r="AP85" s="30"/>
      <c r="AQ85" s="30">
        <v>5</v>
      </c>
      <c r="AR85" s="30">
        <v>2385</v>
      </c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>
        <v>10</v>
      </c>
      <c r="BL85" s="30">
        <v>6450</v>
      </c>
      <c r="BM85" s="30">
        <v>8</v>
      </c>
      <c r="BN85" s="30">
        <v>29600</v>
      </c>
      <c r="BO85" s="35">
        <v>5</v>
      </c>
      <c r="BP85" s="31">
        <v>2385</v>
      </c>
      <c r="BQ85" s="31">
        <v>2</v>
      </c>
      <c r="BR85" s="31">
        <v>7400</v>
      </c>
      <c r="BS85" s="30"/>
      <c r="BT85" s="30"/>
      <c r="BU85" s="30"/>
      <c r="BV85" s="30"/>
      <c r="BW85" s="30"/>
      <c r="BX85" s="30"/>
      <c r="BY85" s="32"/>
      <c r="BZ85" s="32"/>
    </row>
    <row r="86" spans="1:78" ht="18" x14ac:dyDescent="0.25">
      <c r="A86" s="26">
        <v>4</v>
      </c>
      <c r="B86" s="49" t="s">
        <v>100</v>
      </c>
      <c r="C86" s="28">
        <f t="shared" si="10"/>
        <v>55</v>
      </c>
      <c r="D86" s="28">
        <f t="shared" si="10"/>
        <v>88387.5</v>
      </c>
      <c r="E86" s="28">
        <f t="shared" si="10"/>
        <v>27</v>
      </c>
      <c r="F86" s="28">
        <f t="shared" si="10"/>
        <v>33997.5</v>
      </c>
      <c r="G86" s="29">
        <v>47</v>
      </c>
      <c r="H86" s="30">
        <v>52586.5</v>
      </c>
      <c r="I86" s="30">
        <v>23</v>
      </c>
      <c r="J86" s="30">
        <v>22996.5</v>
      </c>
      <c r="K86" s="30">
        <v>1</v>
      </c>
      <c r="L86" s="30">
        <v>700</v>
      </c>
      <c r="M86" s="30"/>
      <c r="N86" s="30"/>
      <c r="O86" s="30">
        <v>2</v>
      </c>
      <c r="P86" s="30">
        <v>6000</v>
      </c>
      <c r="Q86" s="30">
        <v>2</v>
      </c>
      <c r="R86" s="30">
        <v>6000</v>
      </c>
      <c r="S86" s="30">
        <v>1</v>
      </c>
      <c r="T86" s="30">
        <v>4000</v>
      </c>
      <c r="U86" s="30">
        <v>1</v>
      </c>
      <c r="V86" s="30">
        <v>4000</v>
      </c>
      <c r="W86" s="30"/>
      <c r="X86" s="30"/>
      <c r="Y86" s="30"/>
      <c r="Z86" s="30"/>
      <c r="AA86" s="30"/>
      <c r="AB86" s="30"/>
      <c r="AC86" s="30"/>
      <c r="AD86" s="30"/>
      <c r="AE86" s="30">
        <v>2</v>
      </c>
      <c r="AF86" s="30">
        <v>23000</v>
      </c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>
        <v>2</v>
      </c>
      <c r="BL86" s="30">
        <v>2101</v>
      </c>
      <c r="BM86" s="30">
        <v>1</v>
      </c>
      <c r="BN86" s="30">
        <v>1001</v>
      </c>
      <c r="BO86" s="30"/>
      <c r="BP86" s="31"/>
      <c r="BQ86" s="31"/>
      <c r="BR86" s="31"/>
      <c r="BS86" s="30"/>
      <c r="BT86" s="30"/>
      <c r="BU86" s="30"/>
      <c r="BV86" s="30"/>
      <c r="BW86" s="30"/>
      <c r="BX86" s="30"/>
      <c r="BY86" s="32"/>
      <c r="BZ86" s="32"/>
    </row>
    <row r="87" spans="1:78" ht="18" x14ac:dyDescent="0.25">
      <c r="A87" s="26">
        <v>5</v>
      </c>
      <c r="B87" s="49" t="s">
        <v>101</v>
      </c>
      <c r="C87" s="28">
        <f t="shared" si="10"/>
        <v>45</v>
      </c>
      <c r="D87" s="28">
        <f t="shared" si="10"/>
        <v>933791</v>
      </c>
      <c r="E87" s="28">
        <f t="shared" si="10"/>
        <v>0</v>
      </c>
      <c r="F87" s="28">
        <f t="shared" si="10"/>
        <v>0</v>
      </c>
      <c r="G87" s="37">
        <v>34</v>
      </c>
      <c r="H87" s="37">
        <v>925951</v>
      </c>
      <c r="I87" s="37">
        <v>0</v>
      </c>
      <c r="J87" s="37">
        <v>0</v>
      </c>
      <c r="K87" s="37">
        <v>2</v>
      </c>
      <c r="L87" s="38">
        <v>1320</v>
      </c>
      <c r="M87" s="38">
        <v>0</v>
      </c>
      <c r="N87" s="38">
        <v>0</v>
      </c>
      <c r="O87" s="39">
        <v>4</v>
      </c>
      <c r="P87" s="38">
        <v>2220</v>
      </c>
      <c r="Q87" s="38">
        <v>0</v>
      </c>
      <c r="R87" s="38">
        <v>0</v>
      </c>
      <c r="S87" s="39">
        <v>0</v>
      </c>
      <c r="T87" s="37">
        <v>0</v>
      </c>
      <c r="U87" s="37">
        <v>0</v>
      </c>
      <c r="V87" s="37">
        <v>0</v>
      </c>
      <c r="W87" s="39">
        <v>0</v>
      </c>
      <c r="X87" s="38">
        <v>0</v>
      </c>
      <c r="Y87" s="38">
        <v>0</v>
      </c>
      <c r="Z87" s="38">
        <v>0</v>
      </c>
      <c r="AA87" s="39">
        <v>0</v>
      </c>
      <c r="AB87" s="38">
        <v>0</v>
      </c>
      <c r="AC87" s="38">
        <v>0</v>
      </c>
      <c r="AD87" s="38">
        <v>0</v>
      </c>
      <c r="AE87" s="35">
        <v>1</v>
      </c>
      <c r="AF87" s="35">
        <v>1000</v>
      </c>
      <c r="AG87" s="35">
        <v>0</v>
      </c>
      <c r="AH87" s="35">
        <v>0</v>
      </c>
      <c r="AI87" s="30">
        <v>0</v>
      </c>
      <c r="AJ87" s="30">
        <v>0</v>
      </c>
      <c r="AK87" s="30">
        <v>0</v>
      </c>
      <c r="AL87" s="30">
        <v>0</v>
      </c>
      <c r="AM87" s="30">
        <v>0</v>
      </c>
      <c r="AN87" s="30">
        <v>0</v>
      </c>
      <c r="AO87" s="30">
        <v>0</v>
      </c>
      <c r="AP87" s="30">
        <v>0</v>
      </c>
      <c r="AQ87" s="30">
        <v>0</v>
      </c>
      <c r="AR87" s="30">
        <v>0</v>
      </c>
      <c r="AS87" s="30">
        <v>0</v>
      </c>
      <c r="AT87" s="30">
        <v>0</v>
      </c>
      <c r="AU87" s="30">
        <v>0</v>
      </c>
      <c r="AV87" s="30">
        <v>0</v>
      </c>
      <c r="AW87" s="30">
        <v>0</v>
      </c>
      <c r="AX87" s="30">
        <v>0</v>
      </c>
      <c r="AY87" s="30">
        <v>0</v>
      </c>
      <c r="AZ87" s="30">
        <v>0</v>
      </c>
      <c r="BA87" s="30">
        <v>0</v>
      </c>
      <c r="BB87" s="30">
        <v>0</v>
      </c>
      <c r="BC87" s="30">
        <v>0</v>
      </c>
      <c r="BD87" s="30">
        <v>0</v>
      </c>
      <c r="BE87" s="30">
        <v>0</v>
      </c>
      <c r="BF87" s="30">
        <v>0</v>
      </c>
      <c r="BG87" s="30">
        <v>0</v>
      </c>
      <c r="BH87" s="30">
        <v>0</v>
      </c>
      <c r="BI87" s="30">
        <v>0</v>
      </c>
      <c r="BJ87" s="30">
        <v>0</v>
      </c>
      <c r="BK87" s="30">
        <v>2</v>
      </c>
      <c r="BL87" s="30">
        <v>1200</v>
      </c>
      <c r="BM87" s="30">
        <v>0</v>
      </c>
      <c r="BN87" s="30">
        <v>0</v>
      </c>
      <c r="BO87" s="30">
        <v>2</v>
      </c>
      <c r="BP87" s="31">
        <v>2100</v>
      </c>
      <c r="BQ87" s="31">
        <v>0</v>
      </c>
      <c r="BR87" s="31">
        <v>0</v>
      </c>
      <c r="BS87" s="30">
        <v>0</v>
      </c>
      <c r="BT87" s="30">
        <v>0</v>
      </c>
      <c r="BU87" s="30">
        <v>0</v>
      </c>
      <c r="BV87" s="30">
        <v>0</v>
      </c>
      <c r="BW87" s="39">
        <v>0</v>
      </c>
      <c r="BX87" s="37">
        <v>0</v>
      </c>
      <c r="BY87" s="32">
        <v>0</v>
      </c>
      <c r="BZ87" s="32">
        <v>0</v>
      </c>
    </row>
    <row r="88" spans="1:78" ht="18" x14ac:dyDescent="0.25">
      <c r="A88" s="26">
        <v>6</v>
      </c>
      <c r="B88" s="49" t="s">
        <v>102</v>
      </c>
      <c r="C88" s="28">
        <f t="shared" si="10"/>
        <v>13</v>
      </c>
      <c r="D88" s="28">
        <f t="shared" si="10"/>
        <v>10300</v>
      </c>
      <c r="E88" s="28">
        <f t="shared" si="10"/>
        <v>0</v>
      </c>
      <c r="F88" s="28">
        <f t="shared" si="10"/>
        <v>0</v>
      </c>
      <c r="G88" s="37">
        <v>13</v>
      </c>
      <c r="H88" s="37">
        <v>10300</v>
      </c>
      <c r="I88" s="37">
        <v>0</v>
      </c>
      <c r="J88" s="37">
        <v>0</v>
      </c>
      <c r="K88" s="37">
        <v>0</v>
      </c>
      <c r="L88" s="37">
        <v>0</v>
      </c>
      <c r="M88" s="37">
        <v>0</v>
      </c>
      <c r="N88" s="37">
        <v>0</v>
      </c>
      <c r="O88" s="37">
        <v>0</v>
      </c>
      <c r="P88" s="37">
        <v>0</v>
      </c>
      <c r="Q88" s="37">
        <v>0</v>
      </c>
      <c r="R88" s="37">
        <v>0</v>
      </c>
      <c r="S88" s="78">
        <v>0</v>
      </c>
      <c r="T88" s="37">
        <v>0</v>
      </c>
      <c r="U88" s="37">
        <v>0</v>
      </c>
      <c r="V88" s="37">
        <v>0</v>
      </c>
      <c r="W88" s="37">
        <v>0</v>
      </c>
      <c r="X88" s="37">
        <v>0</v>
      </c>
      <c r="Y88" s="37">
        <v>0</v>
      </c>
      <c r="Z88" s="37">
        <v>0</v>
      </c>
      <c r="AA88" s="37">
        <v>0</v>
      </c>
      <c r="AB88" s="37">
        <v>0</v>
      </c>
      <c r="AC88" s="37">
        <v>0</v>
      </c>
      <c r="AD88" s="37">
        <v>0</v>
      </c>
      <c r="AE88" s="30">
        <v>0</v>
      </c>
      <c r="AF88" s="30">
        <v>0</v>
      </c>
      <c r="AG88" s="30">
        <v>0</v>
      </c>
      <c r="AH88" s="30">
        <v>0</v>
      </c>
      <c r="AI88" s="30">
        <v>0</v>
      </c>
      <c r="AJ88" s="30">
        <v>0</v>
      </c>
      <c r="AK88" s="30">
        <v>0</v>
      </c>
      <c r="AL88" s="30">
        <v>0</v>
      </c>
      <c r="AM88" s="30">
        <v>0</v>
      </c>
      <c r="AN88" s="30">
        <v>0</v>
      </c>
      <c r="AO88" s="30">
        <v>0</v>
      </c>
      <c r="AP88" s="30">
        <v>0</v>
      </c>
      <c r="AQ88" s="30">
        <v>0</v>
      </c>
      <c r="AR88" s="30">
        <v>0</v>
      </c>
      <c r="AS88" s="30">
        <v>0</v>
      </c>
      <c r="AT88" s="30">
        <v>0</v>
      </c>
      <c r="AU88" s="30">
        <v>0</v>
      </c>
      <c r="AV88" s="30">
        <v>0</v>
      </c>
      <c r="AW88" s="30">
        <v>0</v>
      </c>
      <c r="AX88" s="30">
        <v>0</v>
      </c>
      <c r="AY88" s="30">
        <v>0</v>
      </c>
      <c r="AZ88" s="30">
        <v>0</v>
      </c>
      <c r="BA88" s="30">
        <v>0</v>
      </c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  <c r="BJ88" s="30">
        <v>0</v>
      </c>
      <c r="BK88" s="30">
        <v>0</v>
      </c>
      <c r="BL88" s="30">
        <v>0</v>
      </c>
      <c r="BM88" s="30">
        <v>0</v>
      </c>
      <c r="BN88" s="30">
        <v>0</v>
      </c>
      <c r="BO88" s="30">
        <v>0</v>
      </c>
      <c r="BP88" s="31">
        <v>0</v>
      </c>
      <c r="BQ88" s="31">
        <v>0</v>
      </c>
      <c r="BR88" s="31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2">
        <v>0</v>
      </c>
      <c r="BZ88" s="32">
        <v>0</v>
      </c>
    </row>
    <row r="89" spans="1:78" ht="18" x14ac:dyDescent="0.25">
      <c r="A89" s="40"/>
      <c r="B89" s="41" t="s">
        <v>62</v>
      </c>
      <c r="C89" s="42">
        <f>C84+C85+C86+C87+C88</f>
        <v>321</v>
      </c>
      <c r="D89" s="42">
        <f t="shared" ref="D89:BX89" si="11">D84+D85+D86+D87+D88</f>
        <v>1259210.19</v>
      </c>
      <c r="E89" s="42">
        <f t="shared" si="11"/>
        <v>145</v>
      </c>
      <c r="F89" s="42">
        <f t="shared" si="11"/>
        <v>167482.5</v>
      </c>
      <c r="G89" s="42">
        <f t="shared" si="11"/>
        <v>233</v>
      </c>
      <c r="H89" s="42">
        <f t="shared" si="11"/>
        <v>1144278.5900000001</v>
      </c>
      <c r="I89" s="42">
        <f t="shared" si="11"/>
        <v>116</v>
      </c>
      <c r="J89" s="42">
        <f t="shared" si="11"/>
        <v>93615.5</v>
      </c>
      <c r="K89" s="42">
        <f t="shared" si="11"/>
        <v>20</v>
      </c>
      <c r="L89" s="42">
        <f t="shared" si="11"/>
        <v>26336</v>
      </c>
      <c r="M89" s="42">
        <f t="shared" si="11"/>
        <v>8</v>
      </c>
      <c r="N89" s="42">
        <f t="shared" si="11"/>
        <v>10466</v>
      </c>
      <c r="O89" s="42">
        <f t="shared" si="11"/>
        <v>14</v>
      </c>
      <c r="P89" s="42">
        <f t="shared" si="11"/>
        <v>12804.4</v>
      </c>
      <c r="Q89" s="42">
        <f t="shared" si="11"/>
        <v>4</v>
      </c>
      <c r="R89" s="42">
        <f t="shared" si="11"/>
        <v>10700</v>
      </c>
      <c r="S89" s="42">
        <f t="shared" si="11"/>
        <v>2</v>
      </c>
      <c r="T89" s="42">
        <f t="shared" si="11"/>
        <v>4700</v>
      </c>
      <c r="U89" s="42">
        <f t="shared" si="11"/>
        <v>1</v>
      </c>
      <c r="V89" s="42">
        <f t="shared" si="11"/>
        <v>4000</v>
      </c>
      <c r="W89" s="42">
        <f t="shared" si="11"/>
        <v>1</v>
      </c>
      <c r="X89" s="42">
        <f t="shared" si="11"/>
        <v>3000</v>
      </c>
      <c r="Y89" s="42">
        <f t="shared" si="11"/>
        <v>0</v>
      </c>
      <c r="Z89" s="42">
        <f t="shared" si="11"/>
        <v>0</v>
      </c>
      <c r="AA89" s="42">
        <f t="shared" si="11"/>
        <v>0</v>
      </c>
      <c r="AB89" s="42">
        <f t="shared" si="11"/>
        <v>0</v>
      </c>
      <c r="AC89" s="42">
        <f t="shared" si="11"/>
        <v>0</v>
      </c>
      <c r="AD89" s="42">
        <f t="shared" si="11"/>
        <v>0</v>
      </c>
      <c r="AE89" s="42">
        <f t="shared" si="11"/>
        <v>8</v>
      </c>
      <c r="AF89" s="42">
        <f t="shared" si="11"/>
        <v>28820</v>
      </c>
      <c r="AG89" s="42">
        <f t="shared" si="11"/>
        <v>1</v>
      </c>
      <c r="AH89" s="42">
        <f t="shared" si="11"/>
        <v>1500</v>
      </c>
      <c r="AI89" s="42">
        <f t="shared" si="11"/>
        <v>0</v>
      </c>
      <c r="AJ89" s="42">
        <f t="shared" si="11"/>
        <v>0</v>
      </c>
      <c r="AK89" s="42">
        <f t="shared" si="11"/>
        <v>0</v>
      </c>
      <c r="AL89" s="42">
        <f t="shared" si="11"/>
        <v>0</v>
      </c>
      <c r="AM89" s="42">
        <f t="shared" si="11"/>
        <v>10</v>
      </c>
      <c r="AN89" s="42">
        <f t="shared" si="11"/>
        <v>6450</v>
      </c>
      <c r="AO89" s="42">
        <f t="shared" si="11"/>
        <v>0</v>
      </c>
      <c r="AP89" s="42">
        <f t="shared" si="11"/>
        <v>0</v>
      </c>
      <c r="AQ89" s="42">
        <f t="shared" si="11"/>
        <v>5</v>
      </c>
      <c r="AR89" s="42">
        <f t="shared" si="11"/>
        <v>2385</v>
      </c>
      <c r="AS89" s="42">
        <f t="shared" si="11"/>
        <v>0</v>
      </c>
      <c r="AT89" s="42">
        <f t="shared" si="11"/>
        <v>0</v>
      </c>
      <c r="AU89" s="42">
        <f t="shared" si="11"/>
        <v>0</v>
      </c>
      <c r="AV89" s="42">
        <f t="shared" si="11"/>
        <v>0</v>
      </c>
      <c r="AW89" s="42">
        <f t="shared" si="11"/>
        <v>0</v>
      </c>
      <c r="AX89" s="42">
        <f t="shared" si="11"/>
        <v>0</v>
      </c>
      <c r="AY89" s="42">
        <f t="shared" si="11"/>
        <v>0</v>
      </c>
      <c r="AZ89" s="42">
        <f t="shared" si="11"/>
        <v>0</v>
      </c>
      <c r="BA89" s="42">
        <f t="shared" si="11"/>
        <v>0</v>
      </c>
      <c r="BB89" s="42">
        <f t="shared" si="11"/>
        <v>0</v>
      </c>
      <c r="BC89" s="42">
        <f t="shared" si="11"/>
        <v>0</v>
      </c>
      <c r="BD89" s="42">
        <f t="shared" si="11"/>
        <v>0</v>
      </c>
      <c r="BE89" s="42">
        <f t="shared" si="11"/>
        <v>0</v>
      </c>
      <c r="BF89" s="42">
        <f t="shared" si="11"/>
        <v>0</v>
      </c>
      <c r="BG89" s="42">
        <f t="shared" si="11"/>
        <v>0</v>
      </c>
      <c r="BH89" s="42">
        <f t="shared" si="11"/>
        <v>0</v>
      </c>
      <c r="BI89" s="42">
        <f t="shared" si="11"/>
        <v>0</v>
      </c>
      <c r="BJ89" s="42">
        <f t="shared" si="11"/>
        <v>0</v>
      </c>
      <c r="BK89" s="42">
        <f t="shared" si="11"/>
        <v>19</v>
      </c>
      <c r="BL89" s="42">
        <f t="shared" si="11"/>
        <v>19951.2</v>
      </c>
      <c r="BM89" s="42">
        <f t="shared" si="11"/>
        <v>12</v>
      </c>
      <c r="BN89" s="42">
        <f t="shared" si="11"/>
        <v>34801</v>
      </c>
      <c r="BO89" s="42">
        <f t="shared" si="11"/>
        <v>7</v>
      </c>
      <c r="BP89" s="42">
        <f t="shared" si="11"/>
        <v>4485</v>
      </c>
      <c r="BQ89" s="42">
        <f t="shared" si="11"/>
        <v>2</v>
      </c>
      <c r="BR89" s="42">
        <f t="shared" si="11"/>
        <v>7400</v>
      </c>
      <c r="BS89" s="42">
        <f t="shared" si="11"/>
        <v>1</v>
      </c>
      <c r="BT89" s="42">
        <f t="shared" si="11"/>
        <v>5000</v>
      </c>
      <c r="BU89" s="42">
        <f t="shared" si="11"/>
        <v>1</v>
      </c>
      <c r="BV89" s="42">
        <f t="shared" si="11"/>
        <v>5000</v>
      </c>
      <c r="BW89" s="42">
        <f t="shared" si="11"/>
        <v>1</v>
      </c>
      <c r="BX89" s="42">
        <f t="shared" si="11"/>
        <v>1000</v>
      </c>
      <c r="BY89" s="42">
        <f>BY84+BY85+BY86+BY87+BY88</f>
        <v>0</v>
      </c>
      <c r="BZ89" s="42">
        <f>BZ84+BZ85+BZ86+BZ87+BZ88</f>
        <v>0</v>
      </c>
    </row>
    <row r="90" spans="1:78" ht="18.75" thickBot="1" x14ac:dyDescent="0.3">
      <c r="C90" s="4" t="s">
        <v>103</v>
      </c>
    </row>
    <row r="91" spans="1:78" ht="25.5" customHeight="1" thickBot="1" x14ac:dyDescent="0.3">
      <c r="A91" s="65" t="s">
        <v>3</v>
      </c>
      <c r="B91" s="66" t="s">
        <v>4</v>
      </c>
      <c r="C91" s="7" t="s">
        <v>5</v>
      </c>
      <c r="D91" s="7"/>
      <c r="E91" s="7"/>
      <c r="F91" s="7"/>
      <c r="G91" s="8" t="s">
        <v>6</v>
      </c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7" t="s">
        <v>7</v>
      </c>
      <c r="X91" s="7"/>
      <c r="Y91" s="7"/>
      <c r="Z91" s="7"/>
      <c r="AA91" s="7"/>
      <c r="AB91" s="7"/>
      <c r="AC91" s="7"/>
      <c r="AD91" s="7"/>
      <c r="AE91" s="7" t="s">
        <v>8</v>
      </c>
      <c r="AF91" s="7"/>
      <c r="AG91" s="7"/>
      <c r="AH91" s="7"/>
      <c r="AI91" s="7"/>
      <c r="AJ91" s="7"/>
      <c r="AK91" s="7"/>
      <c r="AL91" s="7"/>
      <c r="AM91" s="9" t="s">
        <v>9</v>
      </c>
      <c r="AN91" s="9"/>
      <c r="AO91" s="9"/>
      <c r="AP91" s="9"/>
      <c r="AQ91" s="9"/>
      <c r="AR91" s="9"/>
      <c r="AS91" s="9"/>
      <c r="AT91" s="9"/>
      <c r="AU91" s="7" t="s">
        <v>10</v>
      </c>
      <c r="AV91" s="7"/>
      <c r="AW91" s="7"/>
      <c r="AX91" s="7"/>
      <c r="AY91" s="7"/>
      <c r="AZ91" s="7"/>
      <c r="BA91" s="7"/>
      <c r="BB91" s="7"/>
      <c r="BC91" s="7" t="s">
        <v>11</v>
      </c>
      <c r="BD91" s="7"/>
      <c r="BE91" s="7"/>
      <c r="BF91" s="7"/>
      <c r="BG91" s="7"/>
      <c r="BH91" s="7"/>
      <c r="BI91" s="7"/>
      <c r="BJ91" s="7"/>
      <c r="BK91" s="7" t="s">
        <v>12</v>
      </c>
      <c r="BL91" s="7"/>
      <c r="BM91" s="7"/>
      <c r="BN91" s="7"/>
      <c r="BO91" s="7"/>
      <c r="BP91" s="7"/>
      <c r="BQ91" s="7"/>
      <c r="BR91" s="7"/>
      <c r="BS91" s="7" t="s">
        <v>13</v>
      </c>
      <c r="BT91" s="7"/>
      <c r="BU91" s="7"/>
      <c r="BV91" s="7"/>
      <c r="BW91" s="7"/>
      <c r="BX91" s="7"/>
      <c r="BY91" s="7"/>
      <c r="BZ91" s="7"/>
    </row>
    <row r="92" spans="1:78" s="44" customFormat="1" ht="48" customHeight="1" thickBot="1" x14ac:dyDescent="0.3">
      <c r="A92" s="67"/>
      <c r="B92" s="68"/>
      <c r="C92" s="12" t="s">
        <v>14</v>
      </c>
      <c r="D92" s="12" t="s">
        <v>15</v>
      </c>
      <c r="E92" s="13" t="s">
        <v>16</v>
      </c>
      <c r="F92" s="13"/>
      <c r="G92" s="43" t="s">
        <v>17</v>
      </c>
      <c r="H92" s="43"/>
      <c r="I92" s="43"/>
      <c r="J92" s="43"/>
      <c r="K92" s="43" t="s">
        <v>18</v>
      </c>
      <c r="L92" s="43"/>
      <c r="M92" s="43"/>
      <c r="N92" s="43"/>
      <c r="O92" s="43" t="s">
        <v>19</v>
      </c>
      <c r="P92" s="43"/>
      <c r="Q92" s="43"/>
      <c r="R92" s="43"/>
      <c r="S92" s="43" t="s">
        <v>20</v>
      </c>
      <c r="T92" s="43"/>
      <c r="U92" s="43"/>
      <c r="V92" s="43"/>
      <c r="W92" s="43" t="s">
        <v>21</v>
      </c>
      <c r="X92" s="43"/>
      <c r="Y92" s="43"/>
      <c r="Z92" s="43"/>
      <c r="AA92" s="43" t="s">
        <v>22</v>
      </c>
      <c r="AB92" s="43"/>
      <c r="AC92" s="43"/>
      <c r="AD92" s="43"/>
      <c r="AE92" s="43" t="s">
        <v>23</v>
      </c>
      <c r="AF92" s="43"/>
      <c r="AG92" s="43"/>
      <c r="AH92" s="43"/>
      <c r="AI92" s="43" t="s">
        <v>22</v>
      </c>
      <c r="AJ92" s="43"/>
      <c r="AK92" s="43"/>
      <c r="AL92" s="43"/>
      <c r="AM92" s="43" t="s">
        <v>24</v>
      </c>
      <c r="AN92" s="43"/>
      <c r="AO92" s="43"/>
      <c r="AP92" s="43"/>
      <c r="AQ92" s="43" t="s">
        <v>22</v>
      </c>
      <c r="AR92" s="43"/>
      <c r="AS92" s="43"/>
      <c r="AT92" s="43"/>
      <c r="AU92" s="43" t="s">
        <v>25</v>
      </c>
      <c r="AV92" s="43"/>
      <c r="AW92" s="43"/>
      <c r="AX92" s="43"/>
      <c r="AY92" s="43" t="s">
        <v>22</v>
      </c>
      <c r="AZ92" s="43"/>
      <c r="BA92" s="43"/>
      <c r="BB92" s="43"/>
      <c r="BC92" s="43" t="s">
        <v>26</v>
      </c>
      <c r="BD92" s="43"/>
      <c r="BE92" s="43"/>
      <c r="BF92" s="43"/>
      <c r="BG92" s="43" t="s">
        <v>22</v>
      </c>
      <c r="BH92" s="43"/>
      <c r="BI92" s="43"/>
      <c r="BJ92" s="43"/>
      <c r="BK92" s="43" t="s">
        <v>27</v>
      </c>
      <c r="BL92" s="43"/>
      <c r="BM92" s="43"/>
      <c r="BN92" s="43"/>
      <c r="BO92" s="43" t="s">
        <v>22</v>
      </c>
      <c r="BP92" s="43"/>
      <c r="BQ92" s="43"/>
      <c r="BR92" s="43"/>
      <c r="BS92" s="43" t="s">
        <v>28</v>
      </c>
      <c r="BT92" s="43"/>
      <c r="BU92" s="43"/>
      <c r="BV92" s="43"/>
      <c r="BW92" s="43" t="s">
        <v>22</v>
      </c>
      <c r="BX92" s="43"/>
      <c r="BY92" s="43"/>
      <c r="BZ92" s="43"/>
    </row>
    <row r="93" spans="1:78" ht="78" customHeight="1" thickBot="1" x14ac:dyDescent="0.3">
      <c r="A93" s="67"/>
      <c r="B93" s="68"/>
      <c r="C93" s="12"/>
      <c r="D93" s="12"/>
      <c r="E93" s="12" t="s">
        <v>29</v>
      </c>
      <c r="F93" s="15" t="s">
        <v>30</v>
      </c>
      <c r="G93" s="12" t="s">
        <v>31</v>
      </c>
      <c r="H93" s="12" t="s">
        <v>32</v>
      </c>
      <c r="I93" s="16" t="s">
        <v>16</v>
      </c>
      <c r="J93" s="16"/>
      <c r="K93" s="12" t="s">
        <v>31</v>
      </c>
      <c r="L93" s="12" t="s">
        <v>32</v>
      </c>
      <c r="M93" s="16" t="s">
        <v>16</v>
      </c>
      <c r="N93" s="16"/>
      <c r="O93" s="12" t="s">
        <v>31</v>
      </c>
      <c r="P93" s="12" t="s">
        <v>32</v>
      </c>
      <c r="Q93" s="16" t="s">
        <v>16</v>
      </c>
      <c r="R93" s="16"/>
      <c r="S93" s="12" t="s">
        <v>31</v>
      </c>
      <c r="T93" s="12" t="s">
        <v>32</v>
      </c>
      <c r="U93" s="16" t="s">
        <v>16</v>
      </c>
      <c r="V93" s="16"/>
      <c r="W93" s="12" t="s">
        <v>31</v>
      </c>
      <c r="X93" s="12" t="s">
        <v>32</v>
      </c>
      <c r="Y93" s="16" t="s">
        <v>16</v>
      </c>
      <c r="Z93" s="16"/>
      <c r="AA93" s="12" t="s">
        <v>31</v>
      </c>
      <c r="AB93" s="12" t="s">
        <v>32</v>
      </c>
      <c r="AC93" s="16" t="s">
        <v>16</v>
      </c>
      <c r="AD93" s="16"/>
      <c r="AE93" s="12" t="s">
        <v>31</v>
      </c>
      <c r="AF93" s="12" t="s">
        <v>32</v>
      </c>
      <c r="AG93" s="16" t="s">
        <v>16</v>
      </c>
      <c r="AH93" s="16"/>
      <c r="AI93" s="12" t="s">
        <v>31</v>
      </c>
      <c r="AJ93" s="12" t="s">
        <v>32</v>
      </c>
      <c r="AK93" s="16" t="s">
        <v>16</v>
      </c>
      <c r="AL93" s="16"/>
      <c r="AM93" s="12" t="s">
        <v>31</v>
      </c>
      <c r="AN93" s="12" t="s">
        <v>32</v>
      </c>
      <c r="AO93" s="16" t="s">
        <v>16</v>
      </c>
      <c r="AP93" s="16"/>
      <c r="AQ93" s="12" t="s">
        <v>31</v>
      </c>
      <c r="AR93" s="12" t="s">
        <v>32</v>
      </c>
      <c r="AS93" s="16" t="s">
        <v>16</v>
      </c>
      <c r="AT93" s="16"/>
      <c r="AU93" s="12" t="s">
        <v>31</v>
      </c>
      <c r="AV93" s="12" t="s">
        <v>32</v>
      </c>
      <c r="AW93" s="16" t="s">
        <v>16</v>
      </c>
      <c r="AX93" s="16"/>
      <c r="AY93" s="12" t="s">
        <v>31</v>
      </c>
      <c r="AZ93" s="12" t="s">
        <v>32</v>
      </c>
      <c r="BA93" s="16" t="s">
        <v>16</v>
      </c>
      <c r="BB93" s="16"/>
      <c r="BC93" s="12" t="s">
        <v>31</v>
      </c>
      <c r="BD93" s="12" t="s">
        <v>32</v>
      </c>
      <c r="BE93" s="16" t="s">
        <v>16</v>
      </c>
      <c r="BF93" s="16"/>
      <c r="BG93" s="12" t="s">
        <v>31</v>
      </c>
      <c r="BH93" s="12" t="s">
        <v>32</v>
      </c>
      <c r="BI93" s="16" t="s">
        <v>16</v>
      </c>
      <c r="BJ93" s="16"/>
      <c r="BK93" s="12" t="s">
        <v>31</v>
      </c>
      <c r="BL93" s="12" t="s">
        <v>32</v>
      </c>
      <c r="BM93" s="16" t="s">
        <v>16</v>
      </c>
      <c r="BN93" s="16"/>
      <c r="BO93" s="12" t="s">
        <v>31</v>
      </c>
      <c r="BP93" s="12" t="s">
        <v>32</v>
      </c>
      <c r="BQ93" s="16" t="s">
        <v>16</v>
      </c>
      <c r="BR93" s="16"/>
      <c r="BS93" s="12" t="s">
        <v>31</v>
      </c>
      <c r="BT93" s="12" t="s">
        <v>32</v>
      </c>
      <c r="BU93" s="16" t="s">
        <v>16</v>
      </c>
      <c r="BV93" s="16"/>
      <c r="BW93" s="12" t="s">
        <v>31</v>
      </c>
      <c r="BX93" s="17" t="s">
        <v>32</v>
      </c>
      <c r="BY93" s="16" t="s">
        <v>16</v>
      </c>
      <c r="BZ93" s="16"/>
    </row>
    <row r="94" spans="1:78" ht="35.25" customHeight="1" thickBot="1" x14ac:dyDescent="0.3">
      <c r="A94" s="69"/>
      <c r="B94" s="70"/>
      <c r="C94" s="12"/>
      <c r="D94" s="12"/>
      <c r="E94" s="12"/>
      <c r="F94" s="15"/>
      <c r="G94" s="12"/>
      <c r="H94" s="12"/>
      <c r="I94" s="20" t="s">
        <v>29</v>
      </c>
      <c r="J94" s="20" t="s">
        <v>30</v>
      </c>
      <c r="K94" s="12"/>
      <c r="L94" s="12"/>
      <c r="M94" s="20" t="s">
        <v>29</v>
      </c>
      <c r="N94" s="20" t="s">
        <v>30</v>
      </c>
      <c r="O94" s="12"/>
      <c r="P94" s="12"/>
      <c r="Q94" s="20" t="s">
        <v>29</v>
      </c>
      <c r="R94" s="20" t="s">
        <v>30</v>
      </c>
      <c r="S94" s="12"/>
      <c r="T94" s="12"/>
      <c r="U94" s="20" t="s">
        <v>29</v>
      </c>
      <c r="V94" s="20" t="s">
        <v>30</v>
      </c>
      <c r="W94" s="12"/>
      <c r="X94" s="12"/>
      <c r="Y94" s="20" t="s">
        <v>29</v>
      </c>
      <c r="Z94" s="20" t="s">
        <v>30</v>
      </c>
      <c r="AA94" s="12"/>
      <c r="AB94" s="12"/>
      <c r="AC94" s="20" t="s">
        <v>29</v>
      </c>
      <c r="AD94" s="20" t="s">
        <v>30</v>
      </c>
      <c r="AE94" s="12"/>
      <c r="AF94" s="12"/>
      <c r="AG94" s="20" t="s">
        <v>29</v>
      </c>
      <c r="AH94" s="20" t="s">
        <v>30</v>
      </c>
      <c r="AI94" s="12"/>
      <c r="AJ94" s="12"/>
      <c r="AK94" s="20" t="s">
        <v>29</v>
      </c>
      <c r="AL94" s="20" t="s">
        <v>30</v>
      </c>
      <c r="AM94" s="12"/>
      <c r="AN94" s="12"/>
      <c r="AO94" s="20" t="s">
        <v>29</v>
      </c>
      <c r="AP94" s="20" t="s">
        <v>30</v>
      </c>
      <c r="AQ94" s="12"/>
      <c r="AR94" s="12"/>
      <c r="AS94" s="20" t="s">
        <v>29</v>
      </c>
      <c r="AT94" s="20" t="s">
        <v>30</v>
      </c>
      <c r="AU94" s="12"/>
      <c r="AV94" s="12"/>
      <c r="AW94" s="20" t="s">
        <v>29</v>
      </c>
      <c r="AX94" s="20" t="s">
        <v>30</v>
      </c>
      <c r="AY94" s="12"/>
      <c r="AZ94" s="12"/>
      <c r="BA94" s="20" t="s">
        <v>29</v>
      </c>
      <c r="BB94" s="20" t="s">
        <v>30</v>
      </c>
      <c r="BC94" s="12"/>
      <c r="BD94" s="12"/>
      <c r="BE94" s="20" t="s">
        <v>29</v>
      </c>
      <c r="BF94" s="20" t="s">
        <v>30</v>
      </c>
      <c r="BG94" s="12"/>
      <c r="BH94" s="12"/>
      <c r="BI94" s="20" t="s">
        <v>29</v>
      </c>
      <c r="BJ94" s="20" t="s">
        <v>30</v>
      </c>
      <c r="BK94" s="12"/>
      <c r="BL94" s="12"/>
      <c r="BM94" s="20" t="s">
        <v>29</v>
      </c>
      <c r="BN94" s="20" t="s">
        <v>30</v>
      </c>
      <c r="BO94" s="12"/>
      <c r="BP94" s="12"/>
      <c r="BQ94" s="20" t="s">
        <v>29</v>
      </c>
      <c r="BR94" s="20" t="s">
        <v>30</v>
      </c>
      <c r="BS94" s="12"/>
      <c r="BT94" s="12"/>
      <c r="BU94" s="20" t="s">
        <v>29</v>
      </c>
      <c r="BV94" s="20" t="s">
        <v>30</v>
      </c>
      <c r="BW94" s="12"/>
      <c r="BX94" s="17"/>
      <c r="BY94" s="20" t="s">
        <v>29</v>
      </c>
      <c r="BZ94" s="20" t="s">
        <v>30</v>
      </c>
    </row>
    <row r="95" spans="1:78" ht="15.75" customHeight="1" thickBot="1" x14ac:dyDescent="0.3">
      <c r="A95" s="60">
        <v>1</v>
      </c>
      <c r="B95" s="60">
        <v>2</v>
      </c>
      <c r="C95" s="60">
        <v>3</v>
      </c>
      <c r="D95" s="60">
        <v>4</v>
      </c>
      <c r="E95" s="60">
        <v>5</v>
      </c>
      <c r="F95" s="60">
        <v>6</v>
      </c>
      <c r="G95" s="60">
        <v>7</v>
      </c>
      <c r="H95" s="60">
        <v>8</v>
      </c>
      <c r="I95" s="60">
        <v>9</v>
      </c>
      <c r="J95" s="60">
        <v>10</v>
      </c>
      <c r="K95" s="60">
        <v>11</v>
      </c>
      <c r="L95" s="60">
        <v>12</v>
      </c>
      <c r="M95" s="60">
        <v>13</v>
      </c>
      <c r="N95" s="60">
        <v>14</v>
      </c>
      <c r="O95" s="60">
        <v>15</v>
      </c>
      <c r="P95" s="60">
        <v>16</v>
      </c>
      <c r="Q95" s="60">
        <v>17</v>
      </c>
      <c r="R95" s="60">
        <v>18</v>
      </c>
      <c r="S95" s="60">
        <v>19</v>
      </c>
      <c r="T95" s="60">
        <v>20</v>
      </c>
      <c r="U95" s="60">
        <v>21</v>
      </c>
      <c r="V95" s="60">
        <v>22</v>
      </c>
      <c r="W95" s="60">
        <v>23</v>
      </c>
      <c r="X95" s="60">
        <v>24</v>
      </c>
      <c r="Y95" s="60">
        <v>25</v>
      </c>
      <c r="Z95" s="60">
        <v>26</v>
      </c>
      <c r="AA95" s="60">
        <v>27</v>
      </c>
      <c r="AB95" s="60">
        <v>28</v>
      </c>
      <c r="AC95" s="60">
        <v>29</v>
      </c>
      <c r="AD95" s="60">
        <v>30</v>
      </c>
      <c r="AE95" s="60">
        <v>31</v>
      </c>
      <c r="AF95" s="60">
        <v>32</v>
      </c>
      <c r="AG95" s="60">
        <v>33</v>
      </c>
      <c r="AH95" s="60">
        <v>34</v>
      </c>
      <c r="AI95" s="60">
        <v>35</v>
      </c>
      <c r="AJ95" s="60">
        <v>36</v>
      </c>
      <c r="AK95" s="60">
        <v>37</v>
      </c>
      <c r="AL95" s="60">
        <v>38</v>
      </c>
      <c r="AM95" s="60">
        <v>39</v>
      </c>
      <c r="AN95" s="60">
        <v>40</v>
      </c>
      <c r="AO95" s="60">
        <v>41</v>
      </c>
      <c r="AP95" s="60">
        <v>42</v>
      </c>
      <c r="AQ95" s="60">
        <v>43</v>
      </c>
      <c r="AR95" s="60">
        <v>44</v>
      </c>
      <c r="AS95" s="60">
        <v>45</v>
      </c>
      <c r="AT95" s="60">
        <v>46</v>
      </c>
      <c r="AU95" s="60">
        <v>47</v>
      </c>
      <c r="AV95" s="60">
        <v>48</v>
      </c>
      <c r="AW95" s="60">
        <v>49</v>
      </c>
      <c r="AX95" s="60">
        <v>50</v>
      </c>
      <c r="AY95" s="60">
        <v>51</v>
      </c>
      <c r="AZ95" s="60">
        <v>52</v>
      </c>
      <c r="BA95" s="60">
        <v>53</v>
      </c>
      <c r="BB95" s="60">
        <v>54</v>
      </c>
      <c r="BC95" s="60">
        <v>55</v>
      </c>
      <c r="BD95" s="60">
        <v>56</v>
      </c>
      <c r="BE95" s="60">
        <v>57</v>
      </c>
      <c r="BF95" s="60">
        <v>58</v>
      </c>
      <c r="BG95" s="60">
        <v>59</v>
      </c>
      <c r="BH95" s="60">
        <v>60</v>
      </c>
      <c r="BI95" s="60">
        <v>61</v>
      </c>
      <c r="BJ95" s="60">
        <v>62</v>
      </c>
      <c r="BK95" s="60">
        <v>63</v>
      </c>
      <c r="BL95" s="60">
        <v>64</v>
      </c>
      <c r="BM95" s="60">
        <v>65</v>
      </c>
      <c r="BN95" s="60">
        <v>66</v>
      </c>
      <c r="BO95" s="60">
        <v>67</v>
      </c>
      <c r="BP95" s="60">
        <v>68</v>
      </c>
      <c r="BQ95" s="60">
        <v>69</v>
      </c>
      <c r="BR95" s="60">
        <v>70</v>
      </c>
      <c r="BS95" s="60">
        <v>71</v>
      </c>
      <c r="BT95" s="60">
        <v>72</v>
      </c>
      <c r="BU95" s="60">
        <v>73</v>
      </c>
      <c r="BV95" s="60">
        <v>74</v>
      </c>
      <c r="BW95" s="60">
        <v>75</v>
      </c>
      <c r="BX95" s="60">
        <v>76</v>
      </c>
      <c r="BY95" s="60">
        <v>77</v>
      </c>
      <c r="BZ95" s="60">
        <v>78</v>
      </c>
    </row>
    <row r="96" spans="1:78" ht="18" x14ac:dyDescent="0.25">
      <c r="A96" s="45">
        <v>1</v>
      </c>
      <c r="B96" s="64" t="s">
        <v>103</v>
      </c>
      <c r="C96" s="51">
        <f>G96+K96+O96+S96+W96+AA96+AE96+AI96+AM96+AQ96+AU96+AY96+BC96+BG96+BK96+BO96+BS96+BW96</f>
        <v>50</v>
      </c>
      <c r="D96" s="51">
        <f>H96+L96+P96+T96+X96+AB96+AF96+AJ96+AN96+AR96+AV96+AZ96+BD96+BH96+BL96+BP96+BT96+BX96</f>
        <v>68121.84</v>
      </c>
      <c r="E96" s="51">
        <f>I96+M96+Q96+U96+Y96+AC96+AG96+AK96+AO96+AS96+AW96+BA96+BE96+BI96+BM96+BQ96+BU96+BY96</f>
        <v>0</v>
      </c>
      <c r="F96" s="51">
        <f>J96+N96+R96+V96+Z96+AD96+AH96+AL96+AP96+AT96+AX96+BB96+BF96+BJ96+BN96+BR96+BV96+BZ96</f>
        <v>0</v>
      </c>
      <c r="G96" s="25">
        <v>43</v>
      </c>
      <c r="H96" s="25">
        <v>59141.84</v>
      </c>
      <c r="I96" s="25"/>
      <c r="J96" s="25"/>
      <c r="K96" s="25">
        <v>3</v>
      </c>
      <c r="L96" s="25">
        <v>5000</v>
      </c>
      <c r="M96" s="25"/>
      <c r="N96" s="25"/>
      <c r="O96" s="52">
        <v>3</v>
      </c>
      <c r="P96" s="25">
        <v>2980</v>
      </c>
      <c r="Q96" s="25"/>
      <c r="R96" s="25"/>
      <c r="S96" s="52"/>
      <c r="T96" s="25"/>
      <c r="U96" s="25"/>
      <c r="V96" s="25"/>
      <c r="W96" s="52">
        <v>1</v>
      </c>
      <c r="X96" s="25">
        <v>1000</v>
      </c>
      <c r="Y96" s="25"/>
      <c r="Z96" s="25"/>
      <c r="AA96" s="52"/>
      <c r="AB96" s="25"/>
      <c r="AC96" s="25"/>
      <c r="AD96" s="25"/>
      <c r="AE96" s="52"/>
      <c r="AF96" s="25"/>
      <c r="AG96" s="25"/>
      <c r="AH96" s="25"/>
      <c r="AI96" s="52"/>
      <c r="AJ96" s="25"/>
      <c r="AK96" s="25"/>
      <c r="AL96" s="25"/>
      <c r="AM96" s="52"/>
      <c r="AN96" s="25"/>
      <c r="AO96" s="25"/>
      <c r="AP96" s="25"/>
      <c r="AQ96" s="52"/>
      <c r="AR96" s="25"/>
      <c r="AS96" s="25"/>
      <c r="AT96" s="25"/>
      <c r="AU96" s="52"/>
      <c r="AV96" s="25"/>
      <c r="AW96" s="25"/>
      <c r="AX96" s="25"/>
      <c r="AY96" s="52"/>
      <c r="AZ96" s="25"/>
      <c r="BA96" s="25"/>
      <c r="BB96" s="25"/>
      <c r="BC96" s="52"/>
      <c r="BD96" s="25"/>
      <c r="BE96" s="25"/>
      <c r="BF96" s="25"/>
      <c r="BG96" s="52"/>
      <c r="BH96" s="25"/>
      <c r="BI96" s="25"/>
      <c r="BJ96" s="25"/>
      <c r="BK96" s="52"/>
      <c r="BL96" s="25"/>
      <c r="BM96" s="25"/>
      <c r="BN96" s="25"/>
      <c r="BO96" s="52"/>
      <c r="BP96" s="25"/>
      <c r="BQ96" s="25"/>
      <c r="BR96" s="25"/>
      <c r="BS96" s="52"/>
      <c r="BT96" s="25"/>
      <c r="BU96" s="25"/>
      <c r="BV96" s="25"/>
      <c r="BW96" s="52"/>
      <c r="BX96" s="25"/>
      <c r="BY96" s="25"/>
      <c r="BZ96" s="25"/>
    </row>
    <row r="97" spans="1:78" ht="18" x14ac:dyDescent="0.25">
      <c r="A97" s="26">
        <v>2</v>
      </c>
      <c r="B97" s="53" t="s">
        <v>104</v>
      </c>
      <c r="C97" s="28">
        <f t="shared" ref="C97:F102" si="12">G97+K97+O97+S97+W97+AA97+AE97+AI97+AM97+AQ97+AU97+AY97+BC97+BG97+BK97+BO97+BS97+BW97</f>
        <v>0</v>
      </c>
      <c r="D97" s="28">
        <f t="shared" si="12"/>
        <v>0</v>
      </c>
      <c r="E97" s="28">
        <f t="shared" si="12"/>
        <v>0</v>
      </c>
      <c r="F97" s="28">
        <f t="shared" si="12"/>
        <v>0</v>
      </c>
      <c r="G97" s="29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1"/>
      <c r="BQ97" s="31"/>
      <c r="BR97" s="31"/>
      <c r="BS97" s="30"/>
      <c r="BT97" s="30"/>
      <c r="BU97" s="30"/>
      <c r="BV97" s="30"/>
      <c r="BW97" s="30"/>
      <c r="BX97" s="30"/>
      <c r="BY97" s="32"/>
      <c r="BZ97" s="32"/>
    </row>
    <row r="98" spans="1:78" ht="18" x14ac:dyDescent="0.25">
      <c r="A98" s="26">
        <v>3</v>
      </c>
      <c r="B98" s="53" t="s">
        <v>105</v>
      </c>
      <c r="C98" s="28">
        <f t="shared" si="12"/>
        <v>119</v>
      </c>
      <c r="D98" s="28">
        <f t="shared" si="12"/>
        <v>177854.61</v>
      </c>
      <c r="E98" s="28">
        <f t="shared" si="12"/>
        <v>0</v>
      </c>
      <c r="F98" s="28">
        <f t="shared" si="12"/>
        <v>0</v>
      </c>
      <c r="G98" s="29">
        <v>77</v>
      </c>
      <c r="H98" s="79">
        <v>102302.61</v>
      </c>
      <c r="I98" s="79"/>
      <c r="J98" s="79"/>
      <c r="K98" s="30">
        <v>12</v>
      </c>
      <c r="L98" s="30">
        <v>22570</v>
      </c>
      <c r="M98" s="30"/>
      <c r="N98" s="30"/>
      <c r="O98" s="30">
        <v>19</v>
      </c>
      <c r="P98" s="30">
        <v>29951</v>
      </c>
      <c r="Q98" s="30"/>
      <c r="R98" s="30"/>
      <c r="S98" s="30">
        <v>1</v>
      </c>
      <c r="T98" s="30">
        <v>1000</v>
      </c>
      <c r="U98" s="30"/>
      <c r="V98" s="30"/>
      <c r="W98" s="30"/>
      <c r="X98" s="30"/>
      <c r="Y98" s="30"/>
      <c r="Z98" s="30"/>
      <c r="AA98" s="59"/>
      <c r="AB98" s="30"/>
      <c r="AC98" s="30"/>
      <c r="AD98" s="30"/>
      <c r="AE98" s="30">
        <v>4</v>
      </c>
      <c r="AF98" s="30">
        <v>14001</v>
      </c>
      <c r="AG98" s="30"/>
      <c r="AH98" s="30"/>
      <c r="AI98" s="30">
        <v>2</v>
      </c>
      <c r="AJ98" s="30">
        <v>3100</v>
      </c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>
        <v>2</v>
      </c>
      <c r="BL98" s="30">
        <v>930</v>
      </c>
      <c r="BM98" s="30"/>
      <c r="BN98" s="30"/>
      <c r="BO98" s="30">
        <v>1</v>
      </c>
      <c r="BP98" s="31">
        <v>1500</v>
      </c>
      <c r="BQ98" s="31"/>
      <c r="BR98" s="31"/>
      <c r="BS98" s="30"/>
      <c r="BT98" s="30"/>
      <c r="BU98" s="30"/>
      <c r="BV98" s="30"/>
      <c r="BW98" s="30">
        <v>1</v>
      </c>
      <c r="BX98" s="30">
        <v>2500</v>
      </c>
      <c r="BY98" s="32"/>
      <c r="BZ98" s="32"/>
    </row>
    <row r="99" spans="1:78" ht="18" x14ac:dyDescent="0.25">
      <c r="A99" s="26">
        <v>4</v>
      </c>
      <c r="B99" s="53" t="s">
        <v>106</v>
      </c>
      <c r="C99" s="28">
        <f t="shared" si="12"/>
        <v>94</v>
      </c>
      <c r="D99" s="28">
        <f t="shared" si="12"/>
        <v>105787</v>
      </c>
      <c r="E99" s="28">
        <f t="shared" si="12"/>
        <v>87</v>
      </c>
      <c r="F99" s="28">
        <f t="shared" si="12"/>
        <v>99086</v>
      </c>
      <c r="G99" s="29">
        <v>77</v>
      </c>
      <c r="H99" s="30">
        <v>84575</v>
      </c>
      <c r="I99" s="30">
        <v>75</v>
      </c>
      <c r="J99" s="30">
        <v>82875</v>
      </c>
      <c r="K99" s="30">
        <v>7</v>
      </c>
      <c r="L99" s="30">
        <v>9561</v>
      </c>
      <c r="M99" s="30">
        <v>6</v>
      </c>
      <c r="N99" s="30">
        <v>8561</v>
      </c>
      <c r="O99" s="30">
        <v>6</v>
      </c>
      <c r="P99" s="30">
        <v>7000</v>
      </c>
      <c r="Q99" s="30">
        <v>5</v>
      </c>
      <c r="R99" s="30">
        <v>6000</v>
      </c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>
        <v>4</v>
      </c>
      <c r="AF99" s="30">
        <v>4651</v>
      </c>
      <c r="AG99" s="30">
        <v>1</v>
      </c>
      <c r="AH99" s="30">
        <v>1650</v>
      </c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1"/>
      <c r="BQ99" s="31"/>
      <c r="BR99" s="31"/>
      <c r="BS99" s="30"/>
      <c r="BT99" s="30"/>
      <c r="BU99" s="30"/>
      <c r="BV99" s="30"/>
      <c r="BW99" s="30"/>
      <c r="BX99" s="30"/>
      <c r="BY99" s="32"/>
      <c r="BZ99" s="32"/>
    </row>
    <row r="100" spans="1:78" ht="18" x14ac:dyDescent="0.25">
      <c r="A100" s="26">
        <v>5</v>
      </c>
      <c r="B100" s="53" t="s">
        <v>107</v>
      </c>
      <c r="C100" s="28">
        <f t="shared" si="12"/>
        <v>39</v>
      </c>
      <c r="D100" s="28">
        <f t="shared" si="12"/>
        <v>48734</v>
      </c>
      <c r="E100" s="28">
        <f t="shared" si="12"/>
        <v>37</v>
      </c>
      <c r="F100" s="28">
        <f t="shared" si="12"/>
        <v>46733</v>
      </c>
      <c r="G100" s="37">
        <v>34</v>
      </c>
      <c r="H100" s="37">
        <v>42833</v>
      </c>
      <c r="I100" s="37">
        <v>34</v>
      </c>
      <c r="J100" s="37">
        <v>42833</v>
      </c>
      <c r="K100" s="37">
        <v>1</v>
      </c>
      <c r="L100" s="38">
        <v>750</v>
      </c>
      <c r="M100" s="38">
        <v>1</v>
      </c>
      <c r="N100" s="38">
        <v>750</v>
      </c>
      <c r="O100" s="39">
        <v>1</v>
      </c>
      <c r="P100" s="38">
        <v>1500</v>
      </c>
      <c r="Q100" s="38">
        <v>1</v>
      </c>
      <c r="R100" s="38">
        <v>1500</v>
      </c>
      <c r="S100" s="39"/>
      <c r="T100" s="37"/>
      <c r="U100" s="37"/>
      <c r="V100" s="37"/>
      <c r="W100" s="39"/>
      <c r="X100" s="38"/>
      <c r="Y100" s="38"/>
      <c r="Z100" s="38"/>
      <c r="AA100" s="39"/>
      <c r="AB100" s="38"/>
      <c r="AC100" s="38"/>
      <c r="AD100" s="38"/>
      <c r="AE100" s="30">
        <v>3</v>
      </c>
      <c r="AF100" s="30">
        <v>3651</v>
      </c>
      <c r="AG100" s="30">
        <v>1</v>
      </c>
      <c r="AH100" s="30">
        <v>1650</v>
      </c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1"/>
      <c r="BQ100" s="31"/>
      <c r="BR100" s="31"/>
      <c r="BS100" s="30"/>
      <c r="BT100" s="30"/>
      <c r="BU100" s="30"/>
      <c r="BV100" s="30"/>
      <c r="BW100" s="39"/>
      <c r="BX100" s="37"/>
      <c r="BY100" s="32"/>
      <c r="BZ100" s="32"/>
    </row>
    <row r="101" spans="1:78" ht="18" x14ac:dyDescent="0.25">
      <c r="A101" s="26">
        <v>6</v>
      </c>
      <c r="B101" s="53" t="s">
        <v>108</v>
      </c>
      <c r="C101" s="28">
        <f t="shared" si="12"/>
        <v>14</v>
      </c>
      <c r="D101" s="28">
        <f t="shared" si="12"/>
        <v>19016</v>
      </c>
      <c r="E101" s="28">
        <f t="shared" si="12"/>
        <v>14</v>
      </c>
      <c r="F101" s="28">
        <f t="shared" si="12"/>
        <v>19016</v>
      </c>
      <c r="G101" s="37">
        <v>9</v>
      </c>
      <c r="H101" s="37">
        <v>10705</v>
      </c>
      <c r="I101" s="37">
        <v>9</v>
      </c>
      <c r="J101" s="37">
        <v>10705</v>
      </c>
      <c r="K101" s="37">
        <v>5</v>
      </c>
      <c r="L101" s="37">
        <v>8311</v>
      </c>
      <c r="M101" s="37">
        <v>5</v>
      </c>
      <c r="N101" s="37">
        <v>8311</v>
      </c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1"/>
      <c r="BQ101" s="31"/>
      <c r="BR101" s="31"/>
      <c r="BS101" s="30"/>
      <c r="BT101" s="30"/>
      <c r="BU101" s="30"/>
      <c r="BV101" s="30"/>
      <c r="BW101" s="30"/>
      <c r="BX101" s="30"/>
      <c r="BY101" s="32"/>
      <c r="BZ101" s="32"/>
    </row>
    <row r="102" spans="1:78" ht="18" x14ac:dyDescent="0.25">
      <c r="A102" s="26">
        <v>7</v>
      </c>
      <c r="B102" s="53" t="s">
        <v>109</v>
      </c>
      <c r="C102" s="28">
        <f t="shared" si="12"/>
        <v>45</v>
      </c>
      <c r="D102" s="28">
        <f t="shared" si="12"/>
        <v>81260</v>
      </c>
      <c r="E102" s="28">
        <f t="shared" si="12"/>
        <v>23</v>
      </c>
      <c r="F102" s="28">
        <f t="shared" si="12"/>
        <v>54550</v>
      </c>
      <c r="G102" s="29">
        <v>21</v>
      </c>
      <c r="H102" s="30">
        <v>42200</v>
      </c>
      <c r="I102" s="30">
        <v>13</v>
      </c>
      <c r="J102" s="30">
        <v>32100</v>
      </c>
      <c r="K102" s="30">
        <v>18</v>
      </c>
      <c r="L102" s="30">
        <v>27560</v>
      </c>
      <c r="M102" s="30">
        <v>7</v>
      </c>
      <c r="N102" s="30">
        <v>14150</v>
      </c>
      <c r="O102" s="30">
        <v>5</v>
      </c>
      <c r="P102" s="30">
        <v>9850</v>
      </c>
      <c r="Q102" s="30">
        <v>3</v>
      </c>
      <c r="R102" s="30">
        <v>8300</v>
      </c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>
        <v>1</v>
      </c>
      <c r="AF102" s="30">
        <v>1650</v>
      </c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1"/>
      <c r="BQ102" s="31"/>
      <c r="BR102" s="31"/>
      <c r="BS102" s="30"/>
      <c r="BT102" s="30"/>
      <c r="BU102" s="30"/>
      <c r="BV102" s="30"/>
      <c r="BW102" s="30"/>
      <c r="BX102" s="30"/>
      <c r="BY102" s="32"/>
      <c r="BZ102" s="32"/>
    </row>
    <row r="103" spans="1:78" ht="18" x14ac:dyDescent="0.25">
      <c r="A103" s="40"/>
      <c r="B103" s="41" t="s">
        <v>62</v>
      </c>
      <c r="C103" s="42">
        <f>C102+C99+C98+C96</f>
        <v>308</v>
      </c>
      <c r="D103" s="42">
        <f t="shared" ref="D103:BX103" si="13">D102+D99+D98+D96</f>
        <v>433023.44999999995</v>
      </c>
      <c r="E103" s="42">
        <f t="shared" si="13"/>
        <v>110</v>
      </c>
      <c r="F103" s="42">
        <f t="shared" si="13"/>
        <v>153636</v>
      </c>
      <c r="G103" s="42">
        <f t="shared" si="13"/>
        <v>218</v>
      </c>
      <c r="H103" s="42">
        <f t="shared" si="13"/>
        <v>288219.44999999995</v>
      </c>
      <c r="I103" s="42">
        <f t="shared" si="13"/>
        <v>88</v>
      </c>
      <c r="J103" s="42">
        <f t="shared" si="13"/>
        <v>114975</v>
      </c>
      <c r="K103" s="42">
        <f t="shared" si="13"/>
        <v>40</v>
      </c>
      <c r="L103" s="42">
        <f t="shared" si="13"/>
        <v>64691</v>
      </c>
      <c r="M103" s="42">
        <f t="shared" si="13"/>
        <v>13</v>
      </c>
      <c r="N103" s="42">
        <f t="shared" si="13"/>
        <v>22711</v>
      </c>
      <c r="O103" s="42">
        <f t="shared" si="13"/>
        <v>33</v>
      </c>
      <c r="P103" s="42">
        <f t="shared" si="13"/>
        <v>49781</v>
      </c>
      <c r="Q103" s="42">
        <f t="shared" si="13"/>
        <v>8</v>
      </c>
      <c r="R103" s="42">
        <f t="shared" si="13"/>
        <v>14300</v>
      </c>
      <c r="S103" s="42">
        <f t="shared" si="13"/>
        <v>1</v>
      </c>
      <c r="T103" s="42">
        <f t="shared" si="13"/>
        <v>1000</v>
      </c>
      <c r="U103" s="42">
        <f t="shared" si="13"/>
        <v>0</v>
      </c>
      <c r="V103" s="42">
        <f t="shared" si="13"/>
        <v>0</v>
      </c>
      <c r="W103" s="42">
        <f t="shared" si="13"/>
        <v>1</v>
      </c>
      <c r="X103" s="42">
        <f t="shared" si="13"/>
        <v>1000</v>
      </c>
      <c r="Y103" s="42">
        <f t="shared" si="13"/>
        <v>0</v>
      </c>
      <c r="Z103" s="42">
        <f t="shared" si="13"/>
        <v>0</v>
      </c>
      <c r="AA103" s="42">
        <f t="shared" si="13"/>
        <v>0</v>
      </c>
      <c r="AB103" s="42">
        <f t="shared" si="13"/>
        <v>0</v>
      </c>
      <c r="AC103" s="42">
        <f t="shared" si="13"/>
        <v>0</v>
      </c>
      <c r="AD103" s="42">
        <f t="shared" si="13"/>
        <v>0</v>
      </c>
      <c r="AE103" s="42">
        <f t="shared" si="13"/>
        <v>9</v>
      </c>
      <c r="AF103" s="42">
        <f t="shared" si="13"/>
        <v>20302</v>
      </c>
      <c r="AG103" s="42">
        <f t="shared" si="13"/>
        <v>1</v>
      </c>
      <c r="AH103" s="42">
        <f t="shared" si="13"/>
        <v>1650</v>
      </c>
      <c r="AI103" s="42">
        <f t="shared" si="13"/>
        <v>2</v>
      </c>
      <c r="AJ103" s="42">
        <f t="shared" si="13"/>
        <v>3100</v>
      </c>
      <c r="AK103" s="42">
        <f t="shared" si="13"/>
        <v>0</v>
      </c>
      <c r="AL103" s="42">
        <f t="shared" si="13"/>
        <v>0</v>
      </c>
      <c r="AM103" s="42">
        <f t="shared" si="13"/>
        <v>0</v>
      </c>
      <c r="AN103" s="42">
        <f t="shared" si="13"/>
        <v>0</v>
      </c>
      <c r="AO103" s="42">
        <f t="shared" si="13"/>
        <v>0</v>
      </c>
      <c r="AP103" s="42">
        <f t="shared" si="13"/>
        <v>0</v>
      </c>
      <c r="AQ103" s="42">
        <f t="shared" si="13"/>
        <v>0</v>
      </c>
      <c r="AR103" s="42">
        <f t="shared" si="13"/>
        <v>0</v>
      </c>
      <c r="AS103" s="42">
        <f t="shared" si="13"/>
        <v>0</v>
      </c>
      <c r="AT103" s="42">
        <f t="shared" si="13"/>
        <v>0</v>
      </c>
      <c r="AU103" s="42">
        <f t="shared" si="13"/>
        <v>0</v>
      </c>
      <c r="AV103" s="42">
        <f t="shared" si="13"/>
        <v>0</v>
      </c>
      <c r="AW103" s="42">
        <f t="shared" si="13"/>
        <v>0</v>
      </c>
      <c r="AX103" s="42">
        <f t="shared" si="13"/>
        <v>0</v>
      </c>
      <c r="AY103" s="42">
        <f t="shared" si="13"/>
        <v>0</v>
      </c>
      <c r="AZ103" s="42">
        <f t="shared" si="13"/>
        <v>0</v>
      </c>
      <c r="BA103" s="42">
        <f t="shared" si="13"/>
        <v>0</v>
      </c>
      <c r="BB103" s="42">
        <f t="shared" si="13"/>
        <v>0</v>
      </c>
      <c r="BC103" s="42">
        <f t="shared" si="13"/>
        <v>0</v>
      </c>
      <c r="BD103" s="42">
        <f t="shared" si="13"/>
        <v>0</v>
      </c>
      <c r="BE103" s="42">
        <f t="shared" si="13"/>
        <v>0</v>
      </c>
      <c r="BF103" s="42">
        <f t="shared" si="13"/>
        <v>0</v>
      </c>
      <c r="BG103" s="42">
        <f t="shared" si="13"/>
        <v>0</v>
      </c>
      <c r="BH103" s="42">
        <f t="shared" si="13"/>
        <v>0</v>
      </c>
      <c r="BI103" s="42">
        <f t="shared" si="13"/>
        <v>0</v>
      </c>
      <c r="BJ103" s="42">
        <f t="shared" si="13"/>
        <v>0</v>
      </c>
      <c r="BK103" s="42">
        <f t="shared" si="13"/>
        <v>2</v>
      </c>
      <c r="BL103" s="42">
        <f t="shared" si="13"/>
        <v>930</v>
      </c>
      <c r="BM103" s="42">
        <f t="shared" si="13"/>
        <v>0</v>
      </c>
      <c r="BN103" s="42">
        <f t="shared" si="13"/>
        <v>0</v>
      </c>
      <c r="BO103" s="42">
        <f t="shared" si="13"/>
        <v>1</v>
      </c>
      <c r="BP103" s="42">
        <f t="shared" si="13"/>
        <v>1500</v>
      </c>
      <c r="BQ103" s="42">
        <f t="shared" si="13"/>
        <v>0</v>
      </c>
      <c r="BR103" s="42">
        <f t="shared" si="13"/>
        <v>0</v>
      </c>
      <c r="BS103" s="42">
        <f t="shared" si="13"/>
        <v>0</v>
      </c>
      <c r="BT103" s="42">
        <f t="shared" si="13"/>
        <v>0</v>
      </c>
      <c r="BU103" s="42">
        <f t="shared" si="13"/>
        <v>0</v>
      </c>
      <c r="BV103" s="42">
        <f t="shared" si="13"/>
        <v>0</v>
      </c>
      <c r="BW103" s="42">
        <f t="shared" si="13"/>
        <v>1</v>
      </c>
      <c r="BX103" s="42">
        <f t="shared" si="13"/>
        <v>2500</v>
      </c>
      <c r="BY103" s="42">
        <f>BY102+BY99+BY98+BY96</f>
        <v>0</v>
      </c>
      <c r="BZ103" s="42">
        <f>BZ102+BZ99+BZ98+BZ96</f>
        <v>0</v>
      </c>
    </row>
    <row r="105" spans="1:78" ht="18" x14ac:dyDescent="0.25">
      <c r="A105" s="80">
        <v>1</v>
      </c>
      <c r="B105" s="81" t="s">
        <v>1</v>
      </c>
      <c r="C105" s="28">
        <f>C18</f>
        <v>741</v>
      </c>
      <c r="D105" s="28">
        <f t="shared" ref="D105:BX105" si="14">D18</f>
        <v>4486859.04</v>
      </c>
      <c r="E105" s="28">
        <f t="shared" si="14"/>
        <v>204</v>
      </c>
      <c r="F105" s="28">
        <f t="shared" si="14"/>
        <v>416486.71</v>
      </c>
      <c r="G105" s="28">
        <f t="shared" si="14"/>
        <v>370</v>
      </c>
      <c r="H105" s="28">
        <f t="shared" si="14"/>
        <v>623586.03</v>
      </c>
      <c r="I105" s="28">
        <f>I18</f>
        <v>129</v>
      </c>
      <c r="J105" s="28">
        <f>J18</f>
        <v>169170.16999999998</v>
      </c>
      <c r="K105" s="28">
        <f t="shared" si="14"/>
        <v>102</v>
      </c>
      <c r="L105" s="28">
        <f t="shared" si="14"/>
        <v>198611.94</v>
      </c>
      <c r="M105" s="28">
        <f>M18</f>
        <v>38</v>
      </c>
      <c r="N105" s="28">
        <f>N18</f>
        <v>61861.270000000004</v>
      </c>
      <c r="O105" s="28">
        <f t="shared" si="14"/>
        <v>67</v>
      </c>
      <c r="P105" s="28">
        <f t="shared" si="14"/>
        <v>94906.69</v>
      </c>
      <c r="Q105" s="28">
        <f>Q18</f>
        <v>15</v>
      </c>
      <c r="R105" s="28">
        <f>R18</f>
        <v>13135</v>
      </c>
      <c r="S105" s="28">
        <f t="shared" si="14"/>
        <v>4</v>
      </c>
      <c r="T105" s="28">
        <f t="shared" si="14"/>
        <v>4931.33</v>
      </c>
      <c r="U105" s="28">
        <f>U18</f>
        <v>1</v>
      </c>
      <c r="V105" s="28">
        <f>V18</f>
        <v>920</v>
      </c>
      <c r="W105" s="28">
        <f t="shared" si="14"/>
        <v>18</v>
      </c>
      <c r="X105" s="28">
        <f t="shared" si="14"/>
        <v>2319047.96</v>
      </c>
      <c r="Y105" s="28">
        <f>Y18</f>
        <v>1</v>
      </c>
      <c r="Z105" s="28">
        <f>Z18</f>
        <v>1080</v>
      </c>
      <c r="AA105" s="28">
        <f t="shared" si="14"/>
        <v>6</v>
      </c>
      <c r="AB105" s="28">
        <f t="shared" si="14"/>
        <v>251860</v>
      </c>
      <c r="AC105" s="28">
        <f>AC18</f>
        <v>1</v>
      </c>
      <c r="AD105" s="28">
        <f>AD18</f>
        <v>34000</v>
      </c>
      <c r="AE105" s="28">
        <f t="shared" si="14"/>
        <v>29</v>
      </c>
      <c r="AF105" s="28">
        <f t="shared" si="14"/>
        <v>138952.07</v>
      </c>
      <c r="AG105" s="28">
        <f>AG18</f>
        <v>8</v>
      </c>
      <c r="AH105" s="28">
        <f>AH18</f>
        <v>37450</v>
      </c>
      <c r="AI105" s="28">
        <f t="shared" si="14"/>
        <v>4</v>
      </c>
      <c r="AJ105" s="28">
        <f t="shared" si="14"/>
        <v>45354.8</v>
      </c>
      <c r="AK105" s="28">
        <f>AK18</f>
        <v>1</v>
      </c>
      <c r="AL105" s="28">
        <f>AL18</f>
        <v>34000</v>
      </c>
      <c r="AM105" s="28">
        <f t="shared" si="14"/>
        <v>0</v>
      </c>
      <c r="AN105" s="28">
        <f t="shared" si="14"/>
        <v>0</v>
      </c>
      <c r="AO105" s="28">
        <f>AO18</f>
        <v>0</v>
      </c>
      <c r="AP105" s="28">
        <f>AP18</f>
        <v>0</v>
      </c>
      <c r="AQ105" s="28">
        <f t="shared" si="14"/>
        <v>0</v>
      </c>
      <c r="AR105" s="28">
        <f t="shared" si="14"/>
        <v>0</v>
      </c>
      <c r="AS105" s="28">
        <f>AS18</f>
        <v>0</v>
      </c>
      <c r="AT105" s="28">
        <f>AT18</f>
        <v>0</v>
      </c>
      <c r="AU105" s="28">
        <f t="shared" si="14"/>
        <v>0</v>
      </c>
      <c r="AV105" s="28">
        <f t="shared" si="14"/>
        <v>0</v>
      </c>
      <c r="AW105" s="28">
        <f>AW18</f>
        <v>0</v>
      </c>
      <c r="AX105" s="28">
        <f>AX18</f>
        <v>0</v>
      </c>
      <c r="AY105" s="28">
        <f t="shared" si="14"/>
        <v>0</v>
      </c>
      <c r="AZ105" s="28">
        <f t="shared" si="14"/>
        <v>0</v>
      </c>
      <c r="BA105" s="28">
        <f>BA18</f>
        <v>0</v>
      </c>
      <c r="BB105" s="28">
        <f>BB18</f>
        <v>0</v>
      </c>
      <c r="BC105" s="28">
        <f t="shared" si="14"/>
        <v>0</v>
      </c>
      <c r="BD105" s="28">
        <f t="shared" si="14"/>
        <v>0</v>
      </c>
      <c r="BE105" s="28">
        <f>BE18</f>
        <v>0</v>
      </c>
      <c r="BF105" s="28">
        <f>BF18</f>
        <v>0</v>
      </c>
      <c r="BG105" s="28">
        <f t="shared" si="14"/>
        <v>0</v>
      </c>
      <c r="BH105" s="28">
        <f t="shared" si="14"/>
        <v>0</v>
      </c>
      <c r="BI105" s="28">
        <f>BI18</f>
        <v>0</v>
      </c>
      <c r="BJ105" s="28">
        <f>BJ18</f>
        <v>0</v>
      </c>
      <c r="BK105" s="28">
        <f t="shared" si="14"/>
        <v>24</v>
      </c>
      <c r="BL105" s="28">
        <f t="shared" si="14"/>
        <v>107718.45999999999</v>
      </c>
      <c r="BM105" s="28">
        <f>BM18</f>
        <v>9</v>
      </c>
      <c r="BN105" s="28">
        <f>BN18</f>
        <v>61900</v>
      </c>
      <c r="BO105" s="28">
        <f t="shared" si="14"/>
        <v>93</v>
      </c>
      <c r="BP105" s="28">
        <f t="shared" si="14"/>
        <v>225822.04</v>
      </c>
      <c r="BQ105" s="28">
        <f>BQ18</f>
        <v>1</v>
      </c>
      <c r="BR105" s="28">
        <f>BR18</f>
        <v>2970.27</v>
      </c>
      <c r="BS105" s="28">
        <f t="shared" si="14"/>
        <v>18</v>
      </c>
      <c r="BT105" s="28">
        <f t="shared" si="14"/>
        <v>467840.05</v>
      </c>
      <c r="BU105" s="28">
        <f>BU18</f>
        <v>0</v>
      </c>
      <c r="BV105" s="28">
        <f>BV18</f>
        <v>0</v>
      </c>
      <c r="BW105" s="28">
        <f t="shared" si="14"/>
        <v>6</v>
      </c>
      <c r="BX105" s="28">
        <f t="shared" si="14"/>
        <v>8227.67</v>
      </c>
      <c r="BY105" s="28">
        <f>BY18</f>
        <v>0</v>
      </c>
      <c r="BZ105" s="28">
        <f>BZ18</f>
        <v>0</v>
      </c>
    </row>
    <row r="106" spans="1:78" ht="18" x14ac:dyDescent="0.25">
      <c r="A106" s="26">
        <v>2</v>
      </c>
      <c r="B106" s="82" t="s">
        <v>110</v>
      </c>
      <c r="C106" s="28">
        <f>C9</f>
        <v>1213</v>
      </c>
      <c r="D106" s="28">
        <f t="shared" ref="D106:BX106" si="15">D9</f>
        <v>11742731.74</v>
      </c>
      <c r="E106" s="28">
        <f>E9</f>
        <v>94</v>
      </c>
      <c r="F106" s="28">
        <f>F9</f>
        <v>25540349.919999998</v>
      </c>
      <c r="G106" s="28">
        <f t="shared" si="15"/>
        <v>337</v>
      </c>
      <c r="H106" s="28">
        <f t="shared" si="15"/>
        <v>2000798.87</v>
      </c>
      <c r="I106" s="28">
        <f>I9</f>
        <v>39</v>
      </c>
      <c r="J106" s="28">
        <f>J9</f>
        <v>178014</v>
      </c>
      <c r="K106" s="28">
        <f t="shared" si="15"/>
        <v>561</v>
      </c>
      <c r="L106" s="28">
        <f t="shared" si="15"/>
        <v>3227674.95</v>
      </c>
      <c r="M106" s="28">
        <f>M9</f>
        <v>27</v>
      </c>
      <c r="N106" s="28">
        <f>N9</f>
        <v>23357541.609999999</v>
      </c>
      <c r="O106" s="28">
        <f t="shared" si="15"/>
        <v>187</v>
      </c>
      <c r="P106" s="28">
        <f t="shared" si="15"/>
        <v>1878621.2</v>
      </c>
      <c r="Q106" s="28">
        <f>Q9</f>
        <v>23</v>
      </c>
      <c r="R106" s="28">
        <f>R9</f>
        <v>53503</v>
      </c>
      <c r="S106" s="28">
        <f t="shared" si="15"/>
        <v>3</v>
      </c>
      <c r="T106" s="28">
        <f t="shared" si="15"/>
        <v>15790</v>
      </c>
      <c r="U106" s="28">
        <f>U9</f>
        <v>0</v>
      </c>
      <c r="V106" s="28">
        <f>V9</f>
        <v>0</v>
      </c>
      <c r="W106" s="28">
        <f t="shared" si="15"/>
        <v>10</v>
      </c>
      <c r="X106" s="28">
        <f t="shared" si="15"/>
        <v>709495.6</v>
      </c>
      <c r="Y106" s="28">
        <f>Y9</f>
        <v>0</v>
      </c>
      <c r="Z106" s="28">
        <f>Z9</f>
        <v>0</v>
      </c>
      <c r="AA106" s="28">
        <f t="shared" si="15"/>
        <v>1</v>
      </c>
      <c r="AB106" s="28">
        <f t="shared" si="15"/>
        <v>0</v>
      </c>
      <c r="AC106" s="28">
        <f>AC9</f>
        <v>0</v>
      </c>
      <c r="AD106" s="28">
        <f>AD9</f>
        <v>0</v>
      </c>
      <c r="AE106" s="28">
        <f t="shared" si="15"/>
        <v>46</v>
      </c>
      <c r="AF106" s="28">
        <f t="shared" si="15"/>
        <v>960428.5</v>
      </c>
      <c r="AG106" s="28">
        <f>AG9</f>
        <v>0</v>
      </c>
      <c r="AH106" s="28">
        <f>AH9</f>
        <v>0</v>
      </c>
      <c r="AI106" s="28">
        <f t="shared" si="15"/>
        <v>2</v>
      </c>
      <c r="AJ106" s="28">
        <f t="shared" si="15"/>
        <v>69122.100000000006</v>
      </c>
      <c r="AK106" s="28">
        <f>AK9</f>
        <v>0</v>
      </c>
      <c r="AL106" s="28">
        <f>AL9</f>
        <v>0</v>
      </c>
      <c r="AM106" s="28">
        <f t="shared" si="15"/>
        <v>1</v>
      </c>
      <c r="AN106" s="28">
        <f t="shared" si="15"/>
        <v>171600</v>
      </c>
      <c r="AO106" s="28">
        <f>AO9</f>
        <v>0</v>
      </c>
      <c r="AP106" s="28">
        <f>AP9</f>
        <v>0</v>
      </c>
      <c r="AQ106" s="28">
        <f t="shared" si="15"/>
        <v>0</v>
      </c>
      <c r="AR106" s="28">
        <f t="shared" si="15"/>
        <v>0</v>
      </c>
      <c r="AS106" s="28">
        <f>AS9</f>
        <v>0</v>
      </c>
      <c r="AT106" s="28">
        <f>AT9</f>
        <v>0</v>
      </c>
      <c r="AU106" s="28">
        <f t="shared" si="15"/>
        <v>0</v>
      </c>
      <c r="AV106" s="28">
        <f t="shared" si="15"/>
        <v>0</v>
      </c>
      <c r="AW106" s="28">
        <f>AW9</f>
        <v>0</v>
      </c>
      <c r="AX106" s="28">
        <f>AX9</f>
        <v>0</v>
      </c>
      <c r="AY106" s="28">
        <f t="shared" si="15"/>
        <v>0</v>
      </c>
      <c r="AZ106" s="28">
        <f t="shared" si="15"/>
        <v>0</v>
      </c>
      <c r="BA106" s="28">
        <f>BA9</f>
        <v>0</v>
      </c>
      <c r="BB106" s="28">
        <f>BB9</f>
        <v>0</v>
      </c>
      <c r="BC106" s="28">
        <f t="shared" si="15"/>
        <v>3</v>
      </c>
      <c r="BD106" s="28">
        <f t="shared" si="15"/>
        <v>90273.349999999991</v>
      </c>
      <c r="BE106" s="28">
        <f>BE9</f>
        <v>2</v>
      </c>
      <c r="BF106" s="28">
        <f>BF9</f>
        <v>68488.399999999994</v>
      </c>
      <c r="BG106" s="28">
        <f t="shared" si="15"/>
        <v>0</v>
      </c>
      <c r="BH106" s="28">
        <f t="shared" si="15"/>
        <v>0</v>
      </c>
      <c r="BI106" s="28">
        <f>BI9</f>
        <v>0</v>
      </c>
      <c r="BJ106" s="28">
        <f>BJ9</f>
        <v>0</v>
      </c>
      <c r="BK106" s="28">
        <f t="shared" si="15"/>
        <v>1</v>
      </c>
      <c r="BL106" s="28">
        <f t="shared" si="15"/>
        <v>13024.34</v>
      </c>
      <c r="BM106" s="28">
        <f>BM9</f>
        <v>0</v>
      </c>
      <c r="BN106" s="28">
        <f>BN9</f>
        <v>0</v>
      </c>
      <c r="BO106" s="28">
        <f t="shared" si="15"/>
        <v>4</v>
      </c>
      <c r="BP106" s="28">
        <f t="shared" si="15"/>
        <v>77100</v>
      </c>
      <c r="BQ106" s="28">
        <f>BQ9</f>
        <v>0</v>
      </c>
      <c r="BR106" s="28">
        <f>BR9</f>
        <v>0</v>
      </c>
      <c r="BS106" s="28">
        <f t="shared" si="15"/>
        <v>49</v>
      </c>
      <c r="BT106" s="28">
        <f t="shared" si="15"/>
        <v>2420704.6399999997</v>
      </c>
      <c r="BU106" s="28">
        <f>BU9</f>
        <v>3</v>
      </c>
      <c r="BV106" s="28">
        <f>BV9</f>
        <v>1882802.91</v>
      </c>
      <c r="BW106" s="28">
        <f t="shared" si="15"/>
        <v>8</v>
      </c>
      <c r="BX106" s="28">
        <f t="shared" si="15"/>
        <v>108098.19</v>
      </c>
      <c r="BY106" s="28">
        <f>BY9</f>
        <v>0</v>
      </c>
      <c r="BZ106" s="28">
        <f>BZ9</f>
        <v>0</v>
      </c>
    </row>
    <row r="107" spans="1:78" ht="18" x14ac:dyDescent="0.25">
      <c r="A107" s="26">
        <v>3</v>
      </c>
      <c r="B107" s="82" t="s">
        <v>63</v>
      </c>
      <c r="C107" s="28">
        <f>C33</f>
        <v>710</v>
      </c>
      <c r="D107" s="28">
        <f t="shared" ref="D107:BX107" si="16">D33</f>
        <v>4471957.0000000009</v>
      </c>
      <c r="E107" s="28">
        <f>E33</f>
        <v>399</v>
      </c>
      <c r="F107" s="28">
        <f>F33</f>
        <v>3811027.8399999994</v>
      </c>
      <c r="G107" s="28">
        <f t="shared" si="16"/>
        <v>577</v>
      </c>
      <c r="H107" s="28">
        <f t="shared" si="16"/>
        <v>998923.83000000007</v>
      </c>
      <c r="I107" s="28">
        <f>I33</f>
        <v>289</v>
      </c>
      <c r="J107" s="28">
        <f>J33</f>
        <v>391839</v>
      </c>
      <c r="K107" s="28">
        <f t="shared" si="16"/>
        <v>16</v>
      </c>
      <c r="L107" s="28">
        <f t="shared" si="16"/>
        <v>28851</v>
      </c>
      <c r="M107" s="28">
        <f>M33</f>
        <v>16</v>
      </c>
      <c r="N107" s="28">
        <f>N33</f>
        <v>28851</v>
      </c>
      <c r="O107" s="28">
        <f t="shared" si="16"/>
        <v>80</v>
      </c>
      <c r="P107" s="28">
        <f t="shared" si="16"/>
        <v>550952.61</v>
      </c>
      <c r="Q107" s="28">
        <f>Q33</f>
        <v>65</v>
      </c>
      <c r="R107" s="28">
        <f>R33</f>
        <v>526112.78</v>
      </c>
      <c r="S107" s="28">
        <f t="shared" si="16"/>
        <v>6</v>
      </c>
      <c r="T107" s="28">
        <f t="shared" si="16"/>
        <v>8354</v>
      </c>
      <c r="U107" s="28">
        <f>U33</f>
        <v>1</v>
      </c>
      <c r="V107" s="28">
        <f>V33</f>
        <v>500</v>
      </c>
      <c r="W107" s="28">
        <f t="shared" si="16"/>
        <v>2</v>
      </c>
      <c r="X107" s="28">
        <f t="shared" si="16"/>
        <v>3000</v>
      </c>
      <c r="Y107" s="28">
        <f>Y33</f>
        <v>1</v>
      </c>
      <c r="Z107" s="28">
        <f>Z33</f>
        <v>1500</v>
      </c>
      <c r="AA107" s="28">
        <f t="shared" si="16"/>
        <v>0</v>
      </c>
      <c r="AB107" s="28">
        <f t="shared" si="16"/>
        <v>0</v>
      </c>
      <c r="AC107" s="28">
        <f>AC33</f>
        <v>0</v>
      </c>
      <c r="AD107" s="28">
        <f>AD33</f>
        <v>0</v>
      </c>
      <c r="AE107" s="28">
        <f t="shared" si="16"/>
        <v>18</v>
      </c>
      <c r="AF107" s="28">
        <f t="shared" si="16"/>
        <v>877019.60000000009</v>
      </c>
      <c r="AG107" s="28">
        <f>AG33</f>
        <v>17</v>
      </c>
      <c r="AH107" s="28">
        <f>AH33</f>
        <v>859447.60000000009</v>
      </c>
      <c r="AI107" s="28">
        <f t="shared" si="16"/>
        <v>5</v>
      </c>
      <c r="AJ107" s="28">
        <f t="shared" si="16"/>
        <v>1429419.96</v>
      </c>
      <c r="AK107" s="28">
        <f>AK33</f>
        <v>5</v>
      </c>
      <c r="AL107" s="28">
        <f>AL33</f>
        <v>1429420</v>
      </c>
      <c r="AM107" s="28">
        <f t="shared" si="16"/>
        <v>0</v>
      </c>
      <c r="AN107" s="28">
        <f t="shared" si="16"/>
        <v>0</v>
      </c>
      <c r="AO107" s="28">
        <f>AO33</f>
        <v>0</v>
      </c>
      <c r="AP107" s="28">
        <f>AP33</f>
        <v>0</v>
      </c>
      <c r="AQ107" s="28">
        <f t="shared" si="16"/>
        <v>0</v>
      </c>
      <c r="AR107" s="28">
        <f t="shared" si="16"/>
        <v>0</v>
      </c>
      <c r="AS107" s="28">
        <f>AS33</f>
        <v>0</v>
      </c>
      <c r="AT107" s="28">
        <f>AT33</f>
        <v>0</v>
      </c>
      <c r="AU107" s="28">
        <f t="shared" si="16"/>
        <v>1</v>
      </c>
      <c r="AV107" s="28">
        <f t="shared" si="16"/>
        <v>429450</v>
      </c>
      <c r="AW107" s="28">
        <f>AW33</f>
        <v>1</v>
      </c>
      <c r="AX107" s="28">
        <f>AX33</f>
        <v>429450</v>
      </c>
      <c r="AY107" s="28">
        <f t="shared" si="16"/>
        <v>0</v>
      </c>
      <c r="AZ107" s="28">
        <f t="shared" si="16"/>
        <v>0</v>
      </c>
      <c r="BA107" s="28">
        <f>BA33</f>
        <v>0</v>
      </c>
      <c r="BB107" s="28">
        <f>BB33</f>
        <v>0</v>
      </c>
      <c r="BC107" s="28">
        <f t="shared" si="16"/>
        <v>0</v>
      </c>
      <c r="BD107" s="28">
        <f t="shared" si="16"/>
        <v>0</v>
      </c>
      <c r="BE107" s="28">
        <f>BE33</f>
        <v>0</v>
      </c>
      <c r="BF107" s="28">
        <f>BF33</f>
        <v>0</v>
      </c>
      <c r="BG107" s="28">
        <f t="shared" si="16"/>
        <v>0</v>
      </c>
      <c r="BH107" s="28">
        <f t="shared" si="16"/>
        <v>0</v>
      </c>
      <c r="BI107" s="28">
        <f>BI33</f>
        <v>0</v>
      </c>
      <c r="BJ107" s="28">
        <f>BJ33</f>
        <v>0</v>
      </c>
      <c r="BK107" s="28">
        <f t="shared" si="16"/>
        <v>2</v>
      </c>
      <c r="BL107" s="28">
        <f t="shared" si="16"/>
        <v>2579</v>
      </c>
      <c r="BM107" s="28">
        <f>BM33</f>
        <v>1</v>
      </c>
      <c r="BN107" s="28">
        <f>BN33</f>
        <v>500</v>
      </c>
      <c r="BO107" s="28">
        <f t="shared" si="16"/>
        <v>2</v>
      </c>
      <c r="BP107" s="28">
        <f t="shared" si="16"/>
        <v>2747</v>
      </c>
      <c r="BQ107" s="28">
        <f>BQ33</f>
        <v>2</v>
      </c>
      <c r="BR107" s="28">
        <f>BR33</f>
        <v>2747.46</v>
      </c>
      <c r="BS107" s="28">
        <f t="shared" si="16"/>
        <v>0</v>
      </c>
      <c r="BT107" s="28">
        <f t="shared" si="16"/>
        <v>0</v>
      </c>
      <c r="BU107" s="28">
        <f>BU33</f>
        <v>0</v>
      </c>
      <c r="BV107" s="28">
        <f>BV33</f>
        <v>0</v>
      </c>
      <c r="BW107" s="28">
        <f t="shared" si="16"/>
        <v>1</v>
      </c>
      <c r="BX107" s="28">
        <f t="shared" si="16"/>
        <v>140660</v>
      </c>
      <c r="BY107" s="28">
        <f>BY33</f>
        <v>1</v>
      </c>
      <c r="BZ107" s="28">
        <f>BZ33</f>
        <v>140660</v>
      </c>
    </row>
    <row r="108" spans="1:78" ht="18" x14ac:dyDescent="0.25">
      <c r="A108" s="26">
        <v>4</v>
      </c>
      <c r="B108" s="82" t="s">
        <v>111</v>
      </c>
      <c r="C108" s="28">
        <f>C25</f>
        <v>320</v>
      </c>
      <c r="D108" s="28">
        <f t="shared" ref="D108:BX108" si="17">D25</f>
        <v>2304418.6100000003</v>
      </c>
      <c r="E108" s="28">
        <f>E25</f>
        <v>261</v>
      </c>
      <c r="F108" s="28">
        <f>F25</f>
        <v>0</v>
      </c>
      <c r="G108" s="28">
        <f t="shared" si="17"/>
        <v>84</v>
      </c>
      <c r="H108" s="28">
        <f t="shared" si="17"/>
        <v>331040.69</v>
      </c>
      <c r="I108" s="28">
        <f>I25</f>
        <v>0</v>
      </c>
      <c r="J108" s="28">
        <f>J25</f>
        <v>0</v>
      </c>
      <c r="K108" s="28">
        <f t="shared" si="17"/>
        <v>177</v>
      </c>
      <c r="L108" s="28">
        <f t="shared" si="17"/>
        <v>498338.77</v>
      </c>
      <c r="M108" s="28">
        <f>M25</f>
        <v>261</v>
      </c>
      <c r="N108" s="28">
        <f>N25</f>
        <v>0</v>
      </c>
      <c r="O108" s="28">
        <f t="shared" si="17"/>
        <v>21</v>
      </c>
      <c r="P108" s="28">
        <f t="shared" si="17"/>
        <v>482454.8</v>
      </c>
      <c r="Q108" s="28">
        <f>Q25</f>
        <v>0</v>
      </c>
      <c r="R108" s="28">
        <f>R25</f>
        <v>0</v>
      </c>
      <c r="S108" s="28">
        <f t="shared" si="17"/>
        <v>4</v>
      </c>
      <c r="T108" s="28">
        <f t="shared" si="17"/>
        <v>6000</v>
      </c>
      <c r="U108" s="28">
        <f>U25</f>
        <v>0</v>
      </c>
      <c r="V108" s="28">
        <f>V25</f>
        <v>0</v>
      </c>
      <c r="W108" s="28">
        <f t="shared" si="17"/>
        <v>3</v>
      </c>
      <c r="X108" s="28">
        <f t="shared" si="17"/>
        <v>33012.6</v>
      </c>
      <c r="Y108" s="28">
        <f>Y25</f>
        <v>0</v>
      </c>
      <c r="Z108" s="28">
        <f>Z25</f>
        <v>0</v>
      </c>
      <c r="AA108" s="28">
        <f t="shared" si="17"/>
        <v>4</v>
      </c>
      <c r="AB108" s="28">
        <f t="shared" si="17"/>
        <v>25600</v>
      </c>
      <c r="AC108" s="28">
        <f>AC25</f>
        <v>0</v>
      </c>
      <c r="AD108" s="28">
        <f>AD25</f>
        <v>0</v>
      </c>
      <c r="AE108" s="28">
        <f t="shared" si="17"/>
        <v>21</v>
      </c>
      <c r="AF108" s="28">
        <f t="shared" si="17"/>
        <v>646271.75</v>
      </c>
      <c r="AG108" s="28">
        <f>AG25</f>
        <v>0</v>
      </c>
      <c r="AH108" s="28">
        <f>AH25</f>
        <v>0</v>
      </c>
      <c r="AI108" s="28">
        <f t="shared" si="17"/>
        <v>3</v>
      </c>
      <c r="AJ108" s="28">
        <f t="shared" si="17"/>
        <v>276200</v>
      </c>
      <c r="AK108" s="28">
        <f>AK25</f>
        <v>0</v>
      </c>
      <c r="AL108" s="28">
        <f>AL25</f>
        <v>0</v>
      </c>
      <c r="AM108" s="28">
        <f t="shared" si="17"/>
        <v>1</v>
      </c>
      <c r="AN108" s="28">
        <f t="shared" si="17"/>
        <v>1500</v>
      </c>
      <c r="AO108" s="28">
        <f>AO25</f>
        <v>0</v>
      </c>
      <c r="AP108" s="28">
        <f>AP25</f>
        <v>0</v>
      </c>
      <c r="AQ108" s="28">
        <f t="shared" si="17"/>
        <v>0</v>
      </c>
      <c r="AR108" s="28">
        <f t="shared" si="17"/>
        <v>0</v>
      </c>
      <c r="AS108" s="28">
        <f>AS25</f>
        <v>0</v>
      </c>
      <c r="AT108" s="28">
        <f>AT25</f>
        <v>0</v>
      </c>
      <c r="AU108" s="28">
        <f t="shared" si="17"/>
        <v>0</v>
      </c>
      <c r="AV108" s="28">
        <f t="shared" si="17"/>
        <v>0</v>
      </c>
      <c r="AW108" s="28">
        <f>AW25</f>
        <v>0</v>
      </c>
      <c r="AX108" s="28">
        <f>AX25</f>
        <v>0</v>
      </c>
      <c r="AY108" s="28">
        <f t="shared" si="17"/>
        <v>0</v>
      </c>
      <c r="AZ108" s="28">
        <f t="shared" si="17"/>
        <v>0</v>
      </c>
      <c r="BA108" s="28">
        <f>BA25</f>
        <v>0</v>
      </c>
      <c r="BB108" s="28">
        <f>BB25</f>
        <v>0</v>
      </c>
      <c r="BC108" s="28">
        <f t="shared" si="17"/>
        <v>0</v>
      </c>
      <c r="BD108" s="28">
        <f t="shared" si="17"/>
        <v>0</v>
      </c>
      <c r="BE108" s="28">
        <f>BE25</f>
        <v>0</v>
      </c>
      <c r="BF108" s="28">
        <f>BF25</f>
        <v>0</v>
      </c>
      <c r="BG108" s="28">
        <f t="shared" si="17"/>
        <v>0</v>
      </c>
      <c r="BH108" s="28">
        <f t="shared" si="17"/>
        <v>0</v>
      </c>
      <c r="BI108" s="28">
        <f>BI25</f>
        <v>0</v>
      </c>
      <c r="BJ108" s="28">
        <f>BJ25</f>
        <v>0</v>
      </c>
      <c r="BK108" s="28">
        <f t="shared" si="17"/>
        <v>2</v>
      </c>
      <c r="BL108" s="28">
        <f t="shared" si="17"/>
        <v>4000</v>
      </c>
      <c r="BM108" s="28">
        <f>BM25</f>
        <v>0</v>
      </c>
      <c r="BN108" s="28">
        <f>BN25</f>
        <v>0</v>
      </c>
      <c r="BO108" s="28">
        <f t="shared" si="17"/>
        <v>0</v>
      </c>
      <c r="BP108" s="28">
        <f t="shared" si="17"/>
        <v>0</v>
      </c>
      <c r="BQ108" s="28">
        <f>BQ25</f>
        <v>0</v>
      </c>
      <c r="BR108" s="28">
        <f>BR25</f>
        <v>0</v>
      </c>
      <c r="BS108" s="28">
        <f t="shared" si="17"/>
        <v>0</v>
      </c>
      <c r="BT108" s="28">
        <f t="shared" si="17"/>
        <v>0</v>
      </c>
      <c r="BU108" s="28">
        <f>BU25</f>
        <v>0</v>
      </c>
      <c r="BV108" s="28">
        <f>BV25</f>
        <v>0</v>
      </c>
      <c r="BW108" s="28">
        <f t="shared" si="17"/>
        <v>0</v>
      </c>
      <c r="BX108" s="28">
        <f t="shared" si="17"/>
        <v>0</v>
      </c>
      <c r="BY108" s="28">
        <f>BY25</f>
        <v>0</v>
      </c>
      <c r="BZ108" s="28">
        <f>BZ25</f>
        <v>0</v>
      </c>
    </row>
    <row r="109" spans="1:78" ht="18" x14ac:dyDescent="0.25">
      <c r="A109" s="26">
        <v>5</v>
      </c>
      <c r="B109" s="82" t="s">
        <v>72</v>
      </c>
      <c r="C109" s="28">
        <f>C52</f>
        <v>761</v>
      </c>
      <c r="D109" s="28">
        <f t="shared" ref="D109:BX109" si="18">D52</f>
        <v>1738632.4399999997</v>
      </c>
      <c r="E109" s="28">
        <f>E52</f>
        <v>510</v>
      </c>
      <c r="F109" s="28">
        <f>F52</f>
        <v>1282212.8960000002</v>
      </c>
      <c r="G109" s="28">
        <f t="shared" si="18"/>
        <v>577</v>
      </c>
      <c r="H109" s="28">
        <f t="shared" si="18"/>
        <v>964647.19</v>
      </c>
      <c r="I109" s="28">
        <f>I52</f>
        <v>399</v>
      </c>
      <c r="J109" s="28">
        <f>J52</f>
        <v>747580.99</v>
      </c>
      <c r="K109" s="28">
        <f t="shared" si="18"/>
        <v>84</v>
      </c>
      <c r="L109" s="28">
        <f t="shared" si="18"/>
        <v>172025.89</v>
      </c>
      <c r="M109" s="28">
        <f>M52</f>
        <v>52</v>
      </c>
      <c r="N109" s="28">
        <f>N52</f>
        <v>86117.356</v>
      </c>
      <c r="O109" s="28">
        <f t="shared" si="18"/>
        <v>48</v>
      </c>
      <c r="P109" s="28">
        <f t="shared" si="18"/>
        <v>66950.55</v>
      </c>
      <c r="Q109" s="28">
        <f>Q52</f>
        <v>32</v>
      </c>
      <c r="R109" s="28">
        <f>R52</f>
        <v>46943.55</v>
      </c>
      <c r="S109" s="28">
        <f t="shared" si="18"/>
        <v>2</v>
      </c>
      <c r="T109" s="28">
        <f t="shared" si="18"/>
        <v>3500</v>
      </c>
      <c r="U109" s="28">
        <f>U52</f>
        <v>1</v>
      </c>
      <c r="V109" s="28">
        <f>V52</f>
        <v>500</v>
      </c>
      <c r="W109" s="28">
        <f t="shared" si="18"/>
        <v>2</v>
      </c>
      <c r="X109" s="28">
        <f t="shared" si="18"/>
        <v>332566</v>
      </c>
      <c r="Y109" s="28">
        <f>Y52</f>
        <v>2</v>
      </c>
      <c r="Z109" s="28">
        <f>Z52</f>
        <v>332566</v>
      </c>
      <c r="AA109" s="28">
        <f t="shared" si="18"/>
        <v>1</v>
      </c>
      <c r="AB109" s="28">
        <f t="shared" si="18"/>
        <v>2750</v>
      </c>
      <c r="AC109" s="28">
        <f>AC52</f>
        <v>0</v>
      </c>
      <c r="AD109" s="28">
        <f>AD52</f>
        <v>0</v>
      </c>
      <c r="AE109" s="28">
        <f t="shared" si="18"/>
        <v>28</v>
      </c>
      <c r="AF109" s="28">
        <f t="shared" si="18"/>
        <v>140205</v>
      </c>
      <c r="AG109" s="28">
        <f>AG52</f>
        <v>15</v>
      </c>
      <c r="AH109" s="28">
        <f>AH52</f>
        <v>29855</v>
      </c>
      <c r="AI109" s="28">
        <f t="shared" si="18"/>
        <v>1</v>
      </c>
      <c r="AJ109" s="28">
        <f t="shared" si="18"/>
        <v>460</v>
      </c>
      <c r="AK109" s="28">
        <f>AK52</f>
        <v>0</v>
      </c>
      <c r="AL109" s="28">
        <f>AL52</f>
        <v>0</v>
      </c>
      <c r="AM109" s="28">
        <f t="shared" si="18"/>
        <v>4</v>
      </c>
      <c r="AN109" s="28">
        <f t="shared" si="18"/>
        <v>22150</v>
      </c>
      <c r="AO109" s="28">
        <f>AO52</f>
        <v>4</v>
      </c>
      <c r="AP109" s="28">
        <f>AP52</f>
        <v>22150</v>
      </c>
      <c r="AQ109" s="28">
        <f t="shared" si="18"/>
        <v>0</v>
      </c>
      <c r="AR109" s="28">
        <f t="shared" si="18"/>
        <v>0</v>
      </c>
      <c r="AS109" s="28">
        <f>AS52</f>
        <v>0</v>
      </c>
      <c r="AT109" s="28">
        <f>AT52</f>
        <v>0</v>
      </c>
      <c r="AU109" s="28">
        <f t="shared" si="18"/>
        <v>0</v>
      </c>
      <c r="AV109" s="28">
        <f t="shared" si="18"/>
        <v>0</v>
      </c>
      <c r="AW109" s="28">
        <f>AW52</f>
        <v>0</v>
      </c>
      <c r="AX109" s="28">
        <f>AX52</f>
        <v>0</v>
      </c>
      <c r="AY109" s="28">
        <f t="shared" si="18"/>
        <v>0</v>
      </c>
      <c r="AZ109" s="28">
        <f t="shared" si="18"/>
        <v>0</v>
      </c>
      <c r="BA109" s="28">
        <f>BA52</f>
        <v>0</v>
      </c>
      <c r="BB109" s="28">
        <f>BB52</f>
        <v>0</v>
      </c>
      <c r="BC109" s="28">
        <f t="shared" si="18"/>
        <v>0</v>
      </c>
      <c r="BD109" s="28">
        <f t="shared" si="18"/>
        <v>0</v>
      </c>
      <c r="BE109" s="28">
        <f>BE52</f>
        <v>0</v>
      </c>
      <c r="BF109" s="28">
        <f>BF52</f>
        <v>0</v>
      </c>
      <c r="BG109" s="28">
        <f t="shared" si="18"/>
        <v>0</v>
      </c>
      <c r="BH109" s="28">
        <f t="shared" si="18"/>
        <v>0</v>
      </c>
      <c r="BI109" s="28">
        <f>BI52</f>
        <v>0</v>
      </c>
      <c r="BJ109" s="28">
        <f>BJ52</f>
        <v>0</v>
      </c>
      <c r="BK109" s="28">
        <f t="shared" si="18"/>
        <v>12</v>
      </c>
      <c r="BL109" s="28">
        <f t="shared" si="18"/>
        <v>31313.98</v>
      </c>
      <c r="BM109" s="28">
        <f>BM52</f>
        <v>5</v>
      </c>
      <c r="BN109" s="28">
        <f>BN52</f>
        <v>16500</v>
      </c>
      <c r="BO109" s="28">
        <f t="shared" si="18"/>
        <v>0</v>
      </c>
      <c r="BP109" s="28">
        <f t="shared" si="18"/>
        <v>0</v>
      </c>
      <c r="BQ109" s="28">
        <f>BQ52</f>
        <v>0</v>
      </c>
      <c r="BR109" s="28">
        <f>BR52</f>
        <v>0</v>
      </c>
      <c r="BS109" s="28">
        <f t="shared" si="18"/>
        <v>0</v>
      </c>
      <c r="BT109" s="28">
        <f t="shared" si="18"/>
        <v>0</v>
      </c>
      <c r="BU109" s="28">
        <f>BU52</f>
        <v>0</v>
      </c>
      <c r="BV109" s="28">
        <f>BV52</f>
        <v>0</v>
      </c>
      <c r="BW109" s="28">
        <f t="shared" si="18"/>
        <v>2</v>
      </c>
      <c r="BX109" s="28">
        <f t="shared" si="18"/>
        <v>2063.83</v>
      </c>
      <c r="BY109" s="28">
        <f>BY52</f>
        <v>0</v>
      </c>
      <c r="BZ109" s="28">
        <f>BZ52</f>
        <v>0</v>
      </c>
    </row>
    <row r="110" spans="1:78" ht="18" x14ac:dyDescent="0.25">
      <c r="A110" s="26">
        <v>6</v>
      </c>
      <c r="B110" s="82" t="s">
        <v>85</v>
      </c>
      <c r="C110" s="28">
        <f>C65</f>
        <v>624</v>
      </c>
      <c r="D110" s="28">
        <f t="shared" ref="D110:BX110" si="19">D65</f>
        <v>2419403.8899999997</v>
      </c>
      <c r="E110" s="28">
        <f>E65</f>
        <v>285</v>
      </c>
      <c r="F110" s="28">
        <f>F65</f>
        <v>5021147.7699999996</v>
      </c>
      <c r="G110" s="28">
        <f t="shared" si="19"/>
        <v>392</v>
      </c>
      <c r="H110" s="28">
        <f t="shared" si="19"/>
        <v>1337929.43</v>
      </c>
      <c r="I110" s="28">
        <f>I65</f>
        <v>184</v>
      </c>
      <c r="J110" s="28">
        <f>J65</f>
        <v>805310.87</v>
      </c>
      <c r="K110" s="28">
        <f t="shared" si="19"/>
        <v>78</v>
      </c>
      <c r="L110" s="28">
        <f t="shared" si="19"/>
        <v>513296.38</v>
      </c>
      <c r="M110" s="28">
        <f>M65</f>
        <v>44</v>
      </c>
      <c r="N110" s="28">
        <f>N65</f>
        <v>4132609.38</v>
      </c>
      <c r="O110" s="28">
        <f t="shared" si="19"/>
        <v>62</v>
      </c>
      <c r="P110" s="28">
        <f t="shared" si="19"/>
        <v>119107.5</v>
      </c>
      <c r="Q110" s="28">
        <f>Q65</f>
        <v>18</v>
      </c>
      <c r="R110" s="28">
        <f>R65</f>
        <v>24595.5</v>
      </c>
      <c r="S110" s="28">
        <f t="shared" si="19"/>
        <v>9</v>
      </c>
      <c r="T110" s="28">
        <f t="shared" si="19"/>
        <v>12700</v>
      </c>
      <c r="U110" s="28">
        <f>U65</f>
        <v>0</v>
      </c>
      <c r="V110" s="28">
        <f>V65</f>
        <v>0</v>
      </c>
      <c r="W110" s="28">
        <f t="shared" si="19"/>
        <v>4</v>
      </c>
      <c r="X110" s="28">
        <f t="shared" si="19"/>
        <v>13206</v>
      </c>
      <c r="Y110" s="28">
        <f>Y65</f>
        <v>0</v>
      </c>
      <c r="Z110" s="28">
        <f>Z65</f>
        <v>0</v>
      </c>
      <c r="AA110" s="28">
        <f t="shared" si="19"/>
        <v>3</v>
      </c>
      <c r="AB110" s="28">
        <f t="shared" si="19"/>
        <v>7880</v>
      </c>
      <c r="AC110" s="28">
        <f>AC65</f>
        <v>0</v>
      </c>
      <c r="AD110" s="28">
        <f>AD65</f>
        <v>0</v>
      </c>
      <c r="AE110" s="28">
        <f t="shared" si="19"/>
        <v>27</v>
      </c>
      <c r="AF110" s="28">
        <f t="shared" si="19"/>
        <v>242140.58000000002</v>
      </c>
      <c r="AG110" s="28">
        <f>AG65</f>
        <v>10</v>
      </c>
      <c r="AH110" s="28">
        <f>AH65</f>
        <v>3500</v>
      </c>
      <c r="AI110" s="28">
        <f t="shared" si="19"/>
        <v>6</v>
      </c>
      <c r="AJ110" s="28">
        <f t="shared" si="19"/>
        <v>57441.67</v>
      </c>
      <c r="AK110" s="28">
        <f>AK65</f>
        <v>0</v>
      </c>
      <c r="AL110" s="28">
        <f>AL65</f>
        <v>0</v>
      </c>
      <c r="AM110" s="28">
        <f t="shared" si="19"/>
        <v>0</v>
      </c>
      <c r="AN110" s="28">
        <f t="shared" si="19"/>
        <v>0</v>
      </c>
      <c r="AO110" s="28">
        <f>AO65</f>
        <v>0</v>
      </c>
      <c r="AP110" s="28">
        <f>AP65</f>
        <v>0</v>
      </c>
      <c r="AQ110" s="28">
        <f t="shared" si="19"/>
        <v>0</v>
      </c>
      <c r="AR110" s="28">
        <f t="shared" si="19"/>
        <v>0</v>
      </c>
      <c r="AS110" s="28">
        <f>AS65</f>
        <v>0</v>
      </c>
      <c r="AT110" s="28">
        <f>AT65</f>
        <v>0</v>
      </c>
      <c r="AU110" s="28">
        <f t="shared" si="19"/>
        <v>0</v>
      </c>
      <c r="AV110" s="28">
        <f t="shared" si="19"/>
        <v>0</v>
      </c>
      <c r="AW110" s="28">
        <f>AW65</f>
        <v>0</v>
      </c>
      <c r="AX110" s="28">
        <f>AX65</f>
        <v>0</v>
      </c>
      <c r="AY110" s="28">
        <f t="shared" si="19"/>
        <v>0</v>
      </c>
      <c r="AZ110" s="28">
        <f t="shared" si="19"/>
        <v>0</v>
      </c>
      <c r="BA110" s="28">
        <f>BA65</f>
        <v>0</v>
      </c>
      <c r="BB110" s="28">
        <f>BB65</f>
        <v>0</v>
      </c>
      <c r="BC110" s="28">
        <f t="shared" si="19"/>
        <v>0</v>
      </c>
      <c r="BD110" s="28">
        <f t="shared" si="19"/>
        <v>0</v>
      </c>
      <c r="BE110" s="28">
        <f>BE65</f>
        <v>0</v>
      </c>
      <c r="BF110" s="28">
        <f>BF65</f>
        <v>0</v>
      </c>
      <c r="BG110" s="28">
        <f t="shared" si="19"/>
        <v>0</v>
      </c>
      <c r="BH110" s="28">
        <f t="shared" si="19"/>
        <v>0</v>
      </c>
      <c r="BI110" s="28">
        <f>BI65</f>
        <v>0</v>
      </c>
      <c r="BJ110" s="28">
        <f>BJ65</f>
        <v>0</v>
      </c>
      <c r="BK110" s="28">
        <f t="shared" si="19"/>
        <v>19</v>
      </c>
      <c r="BL110" s="28">
        <f t="shared" si="19"/>
        <v>31197.1</v>
      </c>
      <c r="BM110" s="28">
        <f>BM65</f>
        <v>1</v>
      </c>
      <c r="BN110" s="28">
        <f>BN65</f>
        <v>500</v>
      </c>
      <c r="BO110" s="28">
        <f t="shared" si="19"/>
        <v>22</v>
      </c>
      <c r="BP110" s="28">
        <f t="shared" si="19"/>
        <v>81971.899999999994</v>
      </c>
      <c r="BQ110" s="28">
        <f>BQ65</f>
        <v>27</v>
      </c>
      <c r="BR110" s="28">
        <f>BR65</f>
        <v>53632.020000000004</v>
      </c>
      <c r="BS110" s="28">
        <f t="shared" si="19"/>
        <v>1</v>
      </c>
      <c r="BT110" s="28">
        <f t="shared" si="19"/>
        <v>1000</v>
      </c>
      <c r="BU110" s="28">
        <f>BU65</f>
        <v>1</v>
      </c>
      <c r="BV110" s="28">
        <f>BV65</f>
        <v>1000</v>
      </c>
      <c r="BW110" s="28">
        <f t="shared" si="19"/>
        <v>1</v>
      </c>
      <c r="BX110" s="28">
        <f t="shared" si="19"/>
        <v>1533.33</v>
      </c>
      <c r="BY110" s="28">
        <f>BY65</f>
        <v>0</v>
      </c>
      <c r="BZ110" s="28">
        <f>BZ65</f>
        <v>0</v>
      </c>
    </row>
    <row r="111" spans="1:78" ht="18" x14ac:dyDescent="0.25">
      <c r="A111" s="26">
        <v>7</v>
      </c>
      <c r="B111" s="82" t="s">
        <v>92</v>
      </c>
      <c r="C111" s="28">
        <f>C77</f>
        <v>267</v>
      </c>
      <c r="D111" s="28">
        <f t="shared" ref="D111:BX111" si="20">D77</f>
        <v>342110.83999999997</v>
      </c>
      <c r="E111" s="28">
        <f>E77</f>
        <v>151</v>
      </c>
      <c r="F111" s="28">
        <f>F77</f>
        <v>192401.74</v>
      </c>
      <c r="G111" s="28">
        <f t="shared" si="20"/>
        <v>209</v>
      </c>
      <c r="H111" s="28">
        <f t="shared" si="20"/>
        <v>253925.74</v>
      </c>
      <c r="I111" s="28">
        <f>I77</f>
        <v>128</v>
      </c>
      <c r="J111" s="28">
        <f>J77</f>
        <v>158941.74</v>
      </c>
      <c r="K111" s="28">
        <f t="shared" si="20"/>
        <v>14</v>
      </c>
      <c r="L111" s="28">
        <f t="shared" si="20"/>
        <v>26900</v>
      </c>
      <c r="M111" s="28">
        <f>M77</f>
        <v>8</v>
      </c>
      <c r="N111" s="28">
        <f>N77</f>
        <v>18890</v>
      </c>
      <c r="O111" s="28">
        <f t="shared" si="20"/>
        <v>12</v>
      </c>
      <c r="P111" s="28">
        <f t="shared" si="20"/>
        <v>11685</v>
      </c>
      <c r="Q111" s="28">
        <f>Q77</f>
        <v>8</v>
      </c>
      <c r="R111" s="28">
        <f>R77</f>
        <v>6620</v>
      </c>
      <c r="S111" s="28">
        <f t="shared" si="20"/>
        <v>1</v>
      </c>
      <c r="T111" s="28">
        <f t="shared" si="20"/>
        <v>950</v>
      </c>
      <c r="U111" s="28">
        <f>U77</f>
        <v>0</v>
      </c>
      <c r="V111" s="28">
        <f>V77</f>
        <v>0</v>
      </c>
      <c r="W111" s="28">
        <f t="shared" si="20"/>
        <v>3</v>
      </c>
      <c r="X111" s="28">
        <f t="shared" si="20"/>
        <v>3300</v>
      </c>
      <c r="Y111" s="28">
        <f>Y77</f>
        <v>1</v>
      </c>
      <c r="Z111" s="28">
        <f>Z77</f>
        <v>250</v>
      </c>
      <c r="AA111" s="28">
        <f t="shared" si="20"/>
        <v>1</v>
      </c>
      <c r="AB111" s="28">
        <f t="shared" si="20"/>
        <v>500</v>
      </c>
      <c r="AC111" s="28">
        <f>AC77</f>
        <v>1</v>
      </c>
      <c r="AD111" s="28">
        <f>AD77</f>
        <v>500</v>
      </c>
      <c r="AE111" s="28">
        <f t="shared" si="20"/>
        <v>8</v>
      </c>
      <c r="AF111" s="28">
        <f t="shared" si="20"/>
        <v>13200</v>
      </c>
      <c r="AG111" s="28">
        <f>AG77</f>
        <v>3</v>
      </c>
      <c r="AH111" s="28">
        <f>AH77</f>
        <v>4600</v>
      </c>
      <c r="AI111" s="28">
        <f t="shared" si="20"/>
        <v>0</v>
      </c>
      <c r="AJ111" s="28">
        <f t="shared" si="20"/>
        <v>0</v>
      </c>
      <c r="AK111" s="28">
        <f>AK77</f>
        <v>0</v>
      </c>
      <c r="AL111" s="28">
        <f>AL77</f>
        <v>0</v>
      </c>
      <c r="AM111" s="28">
        <f t="shared" si="20"/>
        <v>0</v>
      </c>
      <c r="AN111" s="28">
        <f t="shared" si="20"/>
        <v>0</v>
      </c>
      <c r="AO111" s="28">
        <f>AO77</f>
        <v>0</v>
      </c>
      <c r="AP111" s="28">
        <f>AP77</f>
        <v>0</v>
      </c>
      <c r="AQ111" s="28">
        <f t="shared" si="20"/>
        <v>0</v>
      </c>
      <c r="AR111" s="28">
        <f t="shared" si="20"/>
        <v>0</v>
      </c>
      <c r="AS111" s="28">
        <f>AS77</f>
        <v>0</v>
      </c>
      <c r="AT111" s="28">
        <f>AT77</f>
        <v>0</v>
      </c>
      <c r="AU111" s="28">
        <f t="shared" si="20"/>
        <v>0</v>
      </c>
      <c r="AV111" s="28">
        <f t="shared" si="20"/>
        <v>0</v>
      </c>
      <c r="AW111" s="28">
        <f>AW77</f>
        <v>0</v>
      </c>
      <c r="AX111" s="28">
        <f>AX77</f>
        <v>0</v>
      </c>
      <c r="AY111" s="28">
        <f t="shared" si="20"/>
        <v>0</v>
      </c>
      <c r="AZ111" s="28">
        <f t="shared" si="20"/>
        <v>0</v>
      </c>
      <c r="BA111" s="28">
        <f>BA77</f>
        <v>0</v>
      </c>
      <c r="BB111" s="28">
        <f>BB77</f>
        <v>0</v>
      </c>
      <c r="BC111" s="28">
        <f t="shared" si="20"/>
        <v>0</v>
      </c>
      <c r="BD111" s="28">
        <f t="shared" si="20"/>
        <v>0</v>
      </c>
      <c r="BE111" s="28">
        <f>BE77</f>
        <v>0</v>
      </c>
      <c r="BF111" s="28">
        <f>BF77</f>
        <v>0</v>
      </c>
      <c r="BG111" s="28">
        <f t="shared" si="20"/>
        <v>0</v>
      </c>
      <c r="BH111" s="28">
        <f t="shared" si="20"/>
        <v>0</v>
      </c>
      <c r="BI111" s="28">
        <f>BI77</f>
        <v>0</v>
      </c>
      <c r="BJ111" s="28">
        <f>BJ77</f>
        <v>0</v>
      </c>
      <c r="BK111" s="28">
        <f t="shared" si="20"/>
        <v>18</v>
      </c>
      <c r="BL111" s="28">
        <f t="shared" si="20"/>
        <v>30550.1</v>
      </c>
      <c r="BM111" s="28">
        <f>BM77</f>
        <v>1</v>
      </c>
      <c r="BN111" s="28">
        <f>BN77</f>
        <v>700</v>
      </c>
      <c r="BO111" s="28">
        <f t="shared" si="20"/>
        <v>1</v>
      </c>
      <c r="BP111" s="28">
        <f t="shared" si="20"/>
        <v>1100</v>
      </c>
      <c r="BQ111" s="28">
        <f>BQ77</f>
        <v>1</v>
      </c>
      <c r="BR111" s="28">
        <f>BR77</f>
        <v>1900</v>
      </c>
      <c r="BS111" s="28">
        <f t="shared" si="20"/>
        <v>0</v>
      </c>
      <c r="BT111" s="28">
        <f t="shared" si="20"/>
        <v>0</v>
      </c>
      <c r="BU111" s="28">
        <f>BU77</f>
        <v>0</v>
      </c>
      <c r="BV111" s="28">
        <f>BV77</f>
        <v>0</v>
      </c>
      <c r="BW111" s="28">
        <f t="shared" si="20"/>
        <v>0</v>
      </c>
      <c r="BX111" s="28">
        <f t="shared" si="20"/>
        <v>0</v>
      </c>
      <c r="BY111" s="28">
        <f>BY77</f>
        <v>0</v>
      </c>
      <c r="BZ111" s="28">
        <f>BZ77</f>
        <v>0</v>
      </c>
    </row>
    <row r="112" spans="1:78" ht="18" x14ac:dyDescent="0.25">
      <c r="A112" s="26">
        <v>8</v>
      </c>
      <c r="B112" s="81" t="s">
        <v>98</v>
      </c>
      <c r="C112" s="28">
        <f>C89</f>
        <v>321</v>
      </c>
      <c r="D112" s="28">
        <f t="shared" ref="D112:BX112" si="21">D89</f>
        <v>1259210.19</v>
      </c>
      <c r="E112" s="28">
        <f>E89</f>
        <v>145</v>
      </c>
      <c r="F112" s="28">
        <f>F89</f>
        <v>167482.5</v>
      </c>
      <c r="G112" s="28">
        <f t="shared" si="21"/>
        <v>233</v>
      </c>
      <c r="H112" s="28">
        <f t="shared" si="21"/>
        <v>1144278.5900000001</v>
      </c>
      <c r="I112" s="28">
        <f>I89</f>
        <v>116</v>
      </c>
      <c r="J112" s="28">
        <f>J89</f>
        <v>93615.5</v>
      </c>
      <c r="K112" s="28">
        <f t="shared" si="21"/>
        <v>20</v>
      </c>
      <c r="L112" s="28">
        <f t="shared" si="21"/>
        <v>26336</v>
      </c>
      <c r="M112" s="28">
        <f>M89</f>
        <v>8</v>
      </c>
      <c r="N112" s="28">
        <f>N89</f>
        <v>10466</v>
      </c>
      <c r="O112" s="28">
        <f t="shared" si="21"/>
        <v>14</v>
      </c>
      <c r="P112" s="28">
        <f t="shared" si="21"/>
        <v>12804.4</v>
      </c>
      <c r="Q112" s="28">
        <f>Q89</f>
        <v>4</v>
      </c>
      <c r="R112" s="28">
        <f>R89</f>
        <v>10700</v>
      </c>
      <c r="S112" s="28">
        <f t="shared" si="21"/>
        <v>2</v>
      </c>
      <c r="T112" s="28">
        <f t="shared" si="21"/>
        <v>4700</v>
      </c>
      <c r="U112" s="28">
        <f>U89</f>
        <v>1</v>
      </c>
      <c r="V112" s="28">
        <f>V89</f>
        <v>4000</v>
      </c>
      <c r="W112" s="28">
        <f t="shared" si="21"/>
        <v>1</v>
      </c>
      <c r="X112" s="28">
        <f t="shared" si="21"/>
        <v>3000</v>
      </c>
      <c r="Y112" s="28">
        <f>Y89</f>
        <v>0</v>
      </c>
      <c r="Z112" s="28">
        <f>Z89</f>
        <v>0</v>
      </c>
      <c r="AA112" s="28">
        <f t="shared" si="21"/>
        <v>0</v>
      </c>
      <c r="AB112" s="28">
        <f t="shared" si="21"/>
        <v>0</v>
      </c>
      <c r="AC112" s="28">
        <f>AC89</f>
        <v>0</v>
      </c>
      <c r="AD112" s="28">
        <f>AD89</f>
        <v>0</v>
      </c>
      <c r="AE112" s="28">
        <f t="shared" si="21"/>
        <v>8</v>
      </c>
      <c r="AF112" s="28">
        <f t="shared" si="21"/>
        <v>28820</v>
      </c>
      <c r="AG112" s="28">
        <f>AG89</f>
        <v>1</v>
      </c>
      <c r="AH112" s="28">
        <f>AH89</f>
        <v>1500</v>
      </c>
      <c r="AI112" s="28">
        <f t="shared" si="21"/>
        <v>0</v>
      </c>
      <c r="AJ112" s="28">
        <f t="shared" si="21"/>
        <v>0</v>
      </c>
      <c r="AK112" s="28">
        <f>AK89</f>
        <v>0</v>
      </c>
      <c r="AL112" s="28">
        <f>AL89</f>
        <v>0</v>
      </c>
      <c r="AM112" s="28">
        <f t="shared" si="21"/>
        <v>10</v>
      </c>
      <c r="AN112" s="28">
        <f t="shared" si="21"/>
        <v>6450</v>
      </c>
      <c r="AO112" s="28">
        <f>AO89</f>
        <v>0</v>
      </c>
      <c r="AP112" s="28">
        <f>AP89</f>
        <v>0</v>
      </c>
      <c r="AQ112" s="28">
        <f t="shared" si="21"/>
        <v>5</v>
      </c>
      <c r="AR112" s="28">
        <f t="shared" si="21"/>
        <v>2385</v>
      </c>
      <c r="AS112" s="28">
        <f>AS89</f>
        <v>0</v>
      </c>
      <c r="AT112" s="28">
        <f>AT89</f>
        <v>0</v>
      </c>
      <c r="AU112" s="28">
        <f t="shared" si="21"/>
        <v>0</v>
      </c>
      <c r="AV112" s="28">
        <f t="shared" si="21"/>
        <v>0</v>
      </c>
      <c r="AW112" s="28">
        <f>AW89</f>
        <v>0</v>
      </c>
      <c r="AX112" s="28">
        <f>AX89</f>
        <v>0</v>
      </c>
      <c r="AY112" s="28">
        <f t="shared" si="21"/>
        <v>0</v>
      </c>
      <c r="AZ112" s="28">
        <f t="shared" si="21"/>
        <v>0</v>
      </c>
      <c r="BA112" s="28">
        <f>BA89</f>
        <v>0</v>
      </c>
      <c r="BB112" s="28">
        <f>BB89</f>
        <v>0</v>
      </c>
      <c r="BC112" s="28">
        <f t="shared" si="21"/>
        <v>0</v>
      </c>
      <c r="BD112" s="28">
        <f t="shared" si="21"/>
        <v>0</v>
      </c>
      <c r="BE112" s="28">
        <f>BE89</f>
        <v>0</v>
      </c>
      <c r="BF112" s="28">
        <f>BF89</f>
        <v>0</v>
      </c>
      <c r="BG112" s="28">
        <f t="shared" si="21"/>
        <v>0</v>
      </c>
      <c r="BH112" s="28">
        <f t="shared" si="21"/>
        <v>0</v>
      </c>
      <c r="BI112" s="28">
        <f>BI89</f>
        <v>0</v>
      </c>
      <c r="BJ112" s="28">
        <f>BJ89</f>
        <v>0</v>
      </c>
      <c r="BK112" s="28">
        <f t="shared" si="21"/>
        <v>19</v>
      </c>
      <c r="BL112" s="28">
        <f t="shared" si="21"/>
        <v>19951.2</v>
      </c>
      <c r="BM112" s="28">
        <f>BM89</f>
        <v>12</v>
      </c>
      <c r="BN112" s="28">
        <f>BN89</f>
        <v>34801</v>
      </c>
      <c r="BO112" s="28">
        <f t="shared" si="21"/>
        <v>7</v>
      </c>
      <c r="BP112" s="28">
        <f t="shared" si="21"/>
        <v>4485</v>
      </c>
      <c r="BQ112" s="28">
        <f>BQ89</f>
        <v>2</v>
      </c>
      <c r="BR112" s="28">
        <f>BR89</f>
        <v>7400</v>
      </c>
      <c r="BS112" s="28">
        <f t="shared" si="21"/>
        <v>1</v>
      </c>
      <c r="BT112" s="28">
        <f t="shared" si="21"/>
        <v>5000</v>
      </c>
      <c r="BU112" s="28">
        <f>BU89</f>
        <v>1</v>
      </c>
      <c r="BV112" s="28">
        <f>BV89</f>
        <v>5000</v>
      </c>
      <c r="BW112" s="28">
        <f t="shared" si="21"/>
        <v>1</v>
      </c>
      <c r="BX112" s="28">
        <f t="shared" si="21"/>
        <v>1000</v>
      </c>
      <c r="BY112" s="28">
        <f>BY89</f>
        <v>0</v>
      </c>
      <c r="BZ112" s="28">
        <f>BZ89</f>
        <v>0</v>
      </c>
    </row>
    <row r="113" spans="1:78" ht="18" x14ac:dyDescent="0.25">
      <c r="A113" s="26">
        <v>9</v>
      </c>
      <c r="B113" s="82" t="s">
        <v>103</v>
      </c>
      <c r="C113" s="28">
        <f>C103</f>
        <v>308</v>
      </c>
      <c r="D113" s="28">
        <f t="shared" ref="D113:BX113" si="22">D103</f>
        <v>433023.44999999995</v>
      </c>
      <c r="E113" s="28">
        <f>E103</f>
        <v>110</v>
      </c>
      <c r="F113" s="28">
        <f>F103</f>
        <v>153636</v>
      </c>
      <c r="G113" s="28">
        <f t="shared" si="22"/>
        <v>218</v>
      </c>
      <c r="H113" s="28">
        <f t="shared" si="22"/>
        <v>288219.44999999995</v>
      </c>
      <c r="I113" s="28">
        <f>I103</f>
        <v>88</v>
      </c>
      <c r="J113" s="28">
        <f>J103</f>
        <v>114975</v>
      </c>
      <c r="K113" s="28">
        <f t="shared" si="22"/>
        <v>40</v>
      </c>
      <c r="L113" s="28">
        <f t="shared" si="22"/>
        <v>64691</v>
      </c>
      <c r="M113" s="28">
        <f>M103</f>
        <v>13</v>
      </c>
      <c r="N113" s="28">
        <f>N103</f>
        <v>22711</v>
      </c>
      <c r="O113" s="28">
        <f t="shared" si="22"/>
        <v>33</v>
      </c>
      <c r="P113" s="28">
        <f t="shared" si="22"/>
        <v>49781</v>
      </c>
      <c r="Q113" s="28">
        <f>Q103</f>
        <v>8</v>
      </c>
      <c r="R113" s="28">
        <f>R103</f>
        <v>14300</v>
      </c>
      <c r="S113" s="28">
        <f t="shared" si="22"/>
        <v>1</v>
      </c>
      <c r="T113" s="28">
        <f t="shared" si="22"/>
        <v>1000</v>
      </c>
      <c r="U113" s="28">
        <f>U103</f>
        <v>0</v>
      </c>
      <c r="V113" s="28">
        <f>V103</f>
        <v>0</v>
      </c>
      <c r="W113" s="28">
        <f t="shared" si="22"/>
        <v>1</v>
      </c>
      <c r="X113" s="28">
        <f t="shared" si="22"/>
        <v>1000</v>
      </c>
      <c r="Y113" s="28">
        <f>Y103</f>
        <v>0</v>
      </c>
      <c r="Z113" s="28">
        <f>Z103</f>
        <v>0</v>
      </c>
      <c r="AA113" s="28">
        <f t="shared" si="22"/>
        <v>0</v>
      </c>
      <c r="AB113" s="28">
        <f t="shared" si="22"/>
        <v>0</v>
      </c>
      <c r="AC113" s="28">
        <f>AC103</f>
        <v>0</v>
      </c>
      <c r="AD113" s="28">
        <f>AD103</f>
        <v>0</v>
      </c>
      <c r="AE113" s="28">
        <f t="shared" si="22"/>
        <v>9</v>
      </c>
      <c r="AF113" s="28">
        <f t="shared" si="22"/>
        <v>20302</v>
      </c>
      <c r="AG113" s="28">
        <f>AG103</f>
        <v>1</v>
      </c>
      <c r="AH113" s="28">
        <f>AH103</f>
        <v>1650</v>
      </c>
      <c r="AI113" s="28">
        <f t="shared" si="22"/>
        <v>2</v>
      </c>
      <c r="AJ113" s="28">
        <f t="shared" si="22"/>
        <v>3100</v>
      </c>
      <c r="AK113" s="28">
        <f>AK103</f>
        <v>0</v>
      </c>
      <c r="AL113" s="28">
        <f>AL103</f>
        <v>0</v>
      </c>
      <c r="AM113" s="28">
        <f t="shared" si="22"/>
        <v>0</v>
      </c>
      <c r="AN113" s="28">
        <f t="shared" si="22"/>
        <v>0</v>
      </c>
      <c r="AO113" s="28">
        <f>AO103</f>
        <v>0</v>
      </c>
      <c r="AP113" s="28">
        <f>AP103</f>
        <v>0</v>
      </c>
      <c r="AQ113" s="28">
        <f t="shared" si="22"/>
        <v>0</v>
      </c>
      <c r="AR113" s="28">
        <f t="shared" si="22"/>
        <v>0</v>
      </c>
      <c r="AS113" s="28">
        <f>AS103</f>
        <v>0</v>
      </c>
      <c r="AT113" s="28">
        <f>AT103</f>
        <v>0</v>
      </c>
      <c r="AU113" s="28">
        <f t="shared" si="22"/>
        <v>0</v>
      </c>
      <c r="AV113" s="28">
        <f t="shared" si="22"/>
        <v>0</v>
      </c>
      <c r="AW113" s="28">
        <f>AW103</f>
        <v>0</v>
      </c>
      <c r="AX113" s="28">
        <f>AX103</f>
        <v>0</v>
      </c>
      <c r="AY113" s="28">
        <f t="shared" si="22"/>
        <v>0</v>
      </c>
      <c r="AZ113" s="28">
        <f t="shared" si="22"/>
        <v>0</v>
      </c>
      <c r="BA113" s="28">
        <f>BA103</f>
        <v>0</v>
      </c>
      <c r="BB113" s="28">
        <f>BB103</f>
        <v>0</v>
      </c>
      <c r="BC113" s="28">
        <f t="shared" si="22"/>
        <v>0</v>
      </c>
      <c r="BD113" s="28">
        <f t="shared" si="22"/>
        <v>0</v>
      </c>
      <c r="BE113" s="28">
        <f>BE103</f>
        <v>0</v>
      </c>
      <c r="BF113" s="28">
        <f>BF103</f>
        <v>0</v>
      </c>
      <c r="BG113" s="28">
        <f t="shared" si="22"/>
        <v>0</v>
      </c>
      <c r="BH113" s="28">
        <f t="shared" si="22"/>
        <v>0</v>
      </c>
      <c r="BI113" s="28">
        <f>BI103</f>
        <v>0</v>
      </c>
      <c r="BJ113" s="28">
        <f>BJ103</f>
        <v>0</v>
      </c>
      <c r="BK113" s="28">
        <f t="shared" si="22"/>
        <v>2</v>
      </c>
      <c r="BL113" s="28">
        <f t="shared" si="22"/>
        <v>930</v>
      </c>
      <c r="BM113" s="28">
        <f>BM103</f>
        <v>0</v>
      </c>
      <c r="BN113" s="28">
        <f>BN103</f>
        <v>0</v>
      </c>
      <c r="BO113" s="28">
        <f t="shared" si="22"/>
        <v>1</v>
      </c>
      <c r="BP113" s="28">
        <f t="shared" si="22"/>
        <v>1500</v>
      </c>
      <c r="BQ113" s="28">
        <f>BQ103</f>
        <v>0</v>
      </c>
      <c r="BR113" s="28">
        <f>BR103</f>
        <v>0</v>
      </c>
      <c r="BS113" s="28">
        <f t="shared" si="22"/>
        <v>0</v>
      </c>
      <c r="BT113" s="28">
        <f t="shared" si="22"/>
        <v>0</v>
      </c>
      <c r="BU113" s="28">
        <f>BU103</f>
        <v>0</v>
      </c>
      <c r="BV113" s="28">
        <f>BV103</f>
        <v>0</v>
      </c>
      <c r="BW113" s="28">
        <f t="shared" si="22"/>
        <v>1</v>
      </c>
      <c r="BX113" s="28">
        <f t="shared" si="22"/>
        <v>2500</v>
      </c>
      <c r="BY113" s="28">
        <f>BY103</f>
        <v>0</v>
      </c>
      <c r="BZ113" s="28">
        <f>BZ103</f>
        <v>0</v>
      </c>
    </row>
    <row r="114" spans="1:78" ht="18" x14ac:dyDescent="0.25">
      <c r="A114" s="26">
        <v>10</v>
      </c>
      <c r="B114" s="82" t="s">
        <v>112</v>
      </c>
      <c r="C114" s="28">
        <f>C113+C112+C111+C110+C109+C108+C107+C106+C105</f>
        <v>5265</v>
      </c>
      <c r="D114" s="28">
        <f t="shared" ref="D114:BX114" si="23">D113+D112+D111+D110+D109+D108+D107+D106+D105</f>
        <v>29198347.199999996</v>
      </c>
      <c r="E114" s="28">
        <f t="shared" si="23"/>
        <v>2159</v>
      </c>
      <c r="F114" s="28">
        <f t="shared" si="23"/>
        <v>36584745.375999995</v>
      </c>
      <c r="G114" s="28">
        <f t="shared" si="23"/>
        <v>2997</v>
      </c>
      <c r="H114" s="28">
        <f t="shared" si="23"/>
        <v>7943349.8200000003</v>
      </c>
      <c r="I114" s="28">
        <f>I113+I112+I111+I110+I109+I108+I107+I106+I105</f>
        <v>1372</v>
      </c>
      <c r="J114" s="28">
        <f>J113+J112+J111+J110+J109+J108+J107+J106+J105</f>
        <v>2659447.2699999996</v>
      </c>
      <c r="K114" s="28">
        <f t="shared" si="23"/>
        <v>1092</v>
      </c>
      <c r="L114" s="28">
        <f t="shared" si="23"/>
        <v>4756725.9300000006</v>
      </c>
      <c r="M114" s="28">
        <f>M113+M112+M111+M110+M109+M108+M107+M106+M105</f>
        <v>467</v>
      </c>
      <c r="N114" s="28">
        <f>N113+N112+N111+N110+N109+N108+N107+N106+N105</f>
        <v>27719047.616</v>
      </c>
      <c r="O114" s="28">
        <f t="shared" si="23"/>
        <v>524</v>
      </c>
      <c r="P114" s="28">
        <f t="shared" si="23"/>
        <v>3267263.7499999995</v>
      </c>
      <c r="Q114" s="28">
        <f>Q113+Q112+Q111+Q110+Q109+Q108+Q107+Q106+Q105</f>
        <v>173</v>
      </c>
      <c r="R114" s="28">
        <f>R113+R112+R111+R110+R109+R108+R107+R106+R105</f>
        <v>695909.83000000007</v>
      </c>
      <c r="S114" s="28">
        <f t="shared" si="23"/>
        <v>32</v>
      </c>
      <c r="T114" s="28">
        <f t="shared" si="23"/>
        <v>57925.33</v>
      </c>
      <c r="U114" s="28">
        <f>U113+U112+U111+U110+U109+U108+U107+U106+U105</f>
        <v>4</v>
      </c>
      <c r="V114" s="28">
        <f>V113+V112+V111+V110+V109+V108+V107+V106+V105</f>
        <v>5920</v>
      </c>
      <c r="W114" s="28">
        <f t="shared" si="23"/>
        <v>44</v>
      </c>
      <c r="X114" s="28">
        <f t="shared" si="23"/>
        <v>3417628.16</v>
      </c>
      <c r="Y114" s="28">
        <f>Y113+Y112+Y111+Y110+Y109+Y108+Y107+Y106+Y105</f>
        <v>5</v>
      </c>
      <c r="Z114" s="28">
        <f>Z113+Z112+Z111+Z110+Z109+Z108+Z107+Z106+Z105</f>
        <v>335396</v>
      </c>
      <c r="AA114" s="28">
        <f t="shared" si="23"/>
        <v>16</v>
      </c>
      <c r="AB114" s="28">
        <f t="shared" si="23"/>
        <v>288590</v>
      </c>
      <c r="AC114" s="28">
        <f>AC113+AC112+AC111+AC110+AC109+AC108+AC107+AC106+AC105</f>
        <v>2</v>
      </c>
      <c r="AD114" s="28">
        <f>AD113+AD112+AD111+AD110+AD109+AD108+AD107+AD106+AD105</f>
        <v>34500</v>
      </c>
      <c r="AE114" s="28">
        <f t="shared" si="23"/>
        <v>194</v>
      </c>
      <c r="AF114" s="28">
        <f t="shared" si="23"/>
        <v>3067339.5</v>
      </c>
      <c r="AG114" s="28">
        <f>AG113+AG112+AG111+AG110+AG109+AG108+AG107+AG106+AG105</f>
        <v>55</v>
      </c>
      <c r="AH114" s="28">
        <f>AH113+AH112+AH111+AH110+AH109+AH108+AH107+AH106+AH105</f>
        <v>938002.60000000009</v>
      </c>
      <c r="AI114" s="28">
        <f t="shared" si="23"/>
        <v>23</v>
      </c>
      <c r="AJ114" s="28">
        <f t="shared" si="23"/>
        <v>1881098.53</v>
      </c>
      <c r="AK114" s="28">
        <f>AK113+AK112+AK111+AK110+AK109+AK108+AK107+AK106+AK105</f>
        <v>6</v>
      </c>
      <c r="AL114" s="28">
        <f>AL113+AL112+AL111+AL110+AL109+AL108+AL107+AL106+AL105</f>
        <v>1463420</v>
      </c>
      <c r="AM114" s="28">
        <f t="shared" si="23"/>
        <v>16</v>
      </c>
      <c r="AN114" s="28">
        <f t="shared" si="23"/>
        <v>201700</v>
      </c>
      <c r="AO114" s="28">
        <f>AO113+AO112+AO111+AO110+AO109+AO108+AO107+AO106+AO105</f>
        <v>4</v>
      </c>
      <c r="AP114" s="28">
        <f>AP113+AP112+AP111+AP110+AP109+AP108+AP107+AP106+AP105</f>
        <v>22150</v>
      </c>
      <c r="AQ114" s="28">
        <f t="shared" si="23"/>
        <v>5</v>
      </c>
      <c r="AR114" s="28">
        <f t="shared" si="23"/>
        <v>2385</v>
      </c>
      <c r="AS114" s="28">
        <f>AS113+AS112+AS111+AS110+AS109+AS108+AS107+AS106+AS105</f>
        <v>0</v>
      </c>
      <c r="AT114" s="28">
        <f>AT113+AT112+AT111+AT110+AT109+AT108+AT107+AT106+AT105</f>
        <v>0</v>
      </c>
      <c r="AU114" s="28">
        <f t="shared" si="23"/>
        <v>1</v>
      </c>
      <c r="AV114" s="28">
        <f t="shared" si="23"/>
        <v>429450</v>
      </c>
      <c r="AW114" s="28">
        <f>AW113+AW112+AW111+AW110+AW109+AW108+AW107+AW106+AW105</f>
        <v>1</v>
      </c>
      <c r="AX114" s="28">
        <f>AX113+AX112+AX111+AX110+AX109+AX108+AX107+AX106+AX105</f>
        <v>429450</v>
      </c>
      <c r="AY114" s="28">
        <f t="shared" si="23"/>
        <v>0</v>
      </c>
      <c r="AZ114" s="28">
        <f t="shared" si="23"/>
        <v>0</v>
      </c>
      <c r="BA114" s="28">
        <f>BA113+BA112+BA111+BA110+BA109+BA108+BA107+BA106+BA105</f>
        <v>0</v>
      </c>
      <c r="BB114" s="28">
        <f>BB113+BB112+BB111+BB110+BB109+BB108+BB107+BB106+BB105</f>
        <v>0</v>
      </c>
      <c r="BC114" s="28">
        <f t="shared" si="23"/>
        <v>3</v>
      </c>
      <c r="BD114" s="28">
        <f t="shared" si="23"/>
        <v>90273.349999999991</v>
      </c>
      <c r="BE114" s="28">
        <f>BE113+BE112+BE111+BE110+BE109+BE108+BE107+BE106+BE105</f>
        <v>2</v>
      </c>
      <c r="BF114" s="28">
        <f>BF113+BF112+BF111+BF110+BF109+BF108+BF107+BF106+BF105</f>
        <v>68488.399999999994</v>
      </c>
      <c r="BG114" s="28">
        <f t="shared" si="23"/>
        <v>0</v>
      </c>
      <c r="BH114" s="28">
        <f t="shared" si="23"/>
        <v>0</v>
      </c>
      <c r="BI114" s="28">
        <f>BI113+BI112+BI111+BI110+BI109+BI108+BI107+BI106+BI105</f>
        <v>0</v>
      </c>
      <c r="BJ114" s="28">
        <f>BJ113+BJ112+BJ111+BJ110+BJ109+BJ108+BJ107+BJ106+BJ105</f>
        <v>0</v>
      </c>
      <c r="BK114" s="28">
        <f t="shared" si="23"/>
        <v>99</v>
      </c>
      <c r="BL114" s="28">
        <f t="shared" si="23"/>
        <v>241264.18</v>
      </c>
      <c r="BM114" s="28">
        <f>BM113+BM112+BM111+BM110+BM109+BM108+BM107+BM106+BM105</f>
        <v>29</v>
      </c>
      <c r="BN114" s="28">
        <f>BN113+BN112+BN111+BN110+BN109+BN108+BN107+BN106+BN105</f>
        <v>114901</v>
      </c>
      <c r="BO114" s="28">
        <f t="shared" si="23"/>
        <v>130</v>
      </c>
      <c r="BP114" s="28">
        <f t="shared" si="23"/>
        <v>394725.94</v>
      </c>
      <c r="BQ114" s="28">
        <f>BQ113+BQ112+BQ111+BQ110+BQ109+BQ108+BQ107+BQ106+BQ105</f>
        <v>33</v>
      </c>
      <c r="BR114" s="28">
        <f>BR113+BR112+BR111+BR110+BR109+BR108+BR107+BR106+BR105</f>
        <v>68649.750000000015</v>
      </c>
      <c r="BS114" s="28">
        <f t="shared" si="23"/>
        <v>69</v>
      </c>
      <c r="BT114" s="28">
        <f t="shared" si="23"/>
        <v>2894544.6899999995</v>
      </c>
      <c r="BU114" s="28">
        <f>BU113+BU112+BU111+BU110+BU109+BU108+BU107+BU106+BU105</f>
        <v>5</v>
      </c>
      <c r="BV114" s="28">
        <f>BV113+BV112+BV111+BV110+BV109+BV108+BV107+BV106+BV105</f>
        <v>1888802.91</v>
      </c>
      <c r="BW114" s="28">
        <f t="shared" si="23"/>
        <v>20</v>
      </c>
      <c r="BX114" s="28">
        <f t="shared" si="23"/>
        <v>264083.02</v>
      </c>
      <c r="BY114" s="28">
        <f>BY113+BY112+BY111+BY110+BY109+BY108+BY107+BY106+BY105</f>
        <v>1</v>
      </c>
      <c r="BZ114" s="28">
        <f>BZ113+BZ112+BZ111+BZ110+BZ109+BZ108+BZ107+BZ106+BZ105</f>
        <v>140660</v>
      </c>
    </row>
    <row r="116" spans="1:78" ht="18" x14ac:dyDescent="0.25">
      <c r="B116" s="83"/>
      <c r="C116" s="84"/>
    </row>
  </sheetData>
  <mergeCells count="616">
    <mergeCell ref="BX93:BX94"/>
    <mergeCell ref="BY93:BZ93"/>
    <mergeCell ref="BP93:BP94"/>
    <mergeCell ref="BQ93:BR93"/>
    <mergeCell ref="BS93:BS94"/>
    <mergeCell ref="BT93:BT94"/>
    <mergeCell ref="BU93:BV93"/>
    <mergeCell ref="BW93:BW94"/>
    <mergeCell ref="BH93:BH94"/>
    <mergeCell ref="BI93:BJ93"/>
    <mergeCell ref="BK93:BK94"/>
    <mergeCell ref="BL93:BL94"/>
    <mergeCell ref="BM93:BN93"/>
    <mergeCell ref="BO93:BO94"/>
    <mergeCell ref="AZ93:AZ94"/>
    <mergeCell ref="BA93:BB93"/>
    <mergeCell ref="BC93:BC94"/>
    <mergeCell ref="BD93:BD94"/>
    <mergeCell ref="BE93:BF93"/>
    <mergeCell ref="BG93:BG94"/>
    <mergeCell ref="AR93:AR94"/>
    <mergeCell ref="AS93:AT93"/>
    <mergeCell ref="AU93:AU94"/>
    <mergeCell ref="AV93:AV94"/>
    <mergeCell ref="AW93:AX93"/>
    <mergeCell ref="AY93:AY94"/>
    <mergeCell ref="AJ93:AJ94"/>
    <mergeCell ref="AK93:AL93"/>
    <mergeCell ref="AM93:AM94"/>
    <mergeCell ref="AN93:AN94"/>
    <mergeCell ref="AO93:AP93"/>
    <mergeCell ref="AQ93:AQ94"/>
    <mergeCell ref="AB93:AB94"/>
    <mergeCell ref="AC93:AD93"/>
    <mergeCell ref="AE93:AE94"/>
    <mergeCell ref="AF93:AF94"/>
    <mergeCell ref="AG93:AH93"/>
    <mergeCell ref="AI93:AI94"/>
    <mergeCell ref="T93:T94"/>
    <mergeCell ref="U93:V93"/>
    <mergeCell ref="W93:W94"/>
    <mergeCell ref="X93:X94"/>
    <mergeCell ref="Y93:Z93"/>
    <mergeCell ref="AA93:AA94"/>
    <mergeCell ref="L93:L94"/>
    <mergeCell ref="M93:N93"/>
    <mergeCell ref="O93:O94"/>
    <mergeCell ref="P93:P94"/>
    <mergeCell ref="Q93:R93"/>
    <mergeCell ref="S93:S94"/>
    <mergeCell ref="E93:E94"/>
    <mergeCell ref="F93:F94"/>
    <mergeCell ref="G93:G94"/>
    <mergeCell ref="H93:H94"/>
    <mergeCell ref="I93:J93"/>
    <mergeCell ref="K93:K94"/>
    <mergeCell ref="BC92:BF92"/>
    <mergeCell ref="BG92:BJ92"/>
    <mergeCell ref="BK92:BN92"/>
    <mergeCell ref="BO92:BR92"/>
    <mergeCell ref="BS92:BV92"/>
    <mergeCell ref="BW92:BZ92"/>
    <mergeCell ref="AE92:AH92"/>
    <mergeCell ref="AI92:AL92"/>
    <mergeCell ref="AM92:AP92"/>
    <mergeCell ref="AQ92:AT92"/>
    <mergeCell ref="AU92:AX92"/>
    <mergeCell ref="AY92:BB92"/>
    <mergeCell ref="AM91:AT91"/>
    <mergeCell ref="AU91:BB91"/>
    <mergeCell ref="BC91:BJ91"/>
    <mergeCell ref="BK91:BR91"/>
    <mergeCell ref="BS91:BZ91"/>
    <mergeCell ref="C92:C94"/>
    <mergeCell ref="D92:D94"/>
    <mergeCell ref="E92:F92"/>
    <mergeCell ref="G92:J92"/>
    <mergeCell ref="K92:N92"/>
    <mergeCell ref="A91:A94"/>
    <mergeCell ref="B91:B94"/>
    <mergeCell ref="C91:F91"/>
    <mergeCell ref="G91:V91"/>
    <mergeCell ref="W91:AD91"/>
    <mergeCell ref="AE91:AL91"/>
    <mergeCell ref="O92:R92"/>
    <mergeCell ref="S92:V92"/>
    <mergeCell ref="W92:Z92"/>
    <mergeCell ref="AA92:AD92"/>
    <mergeCell ref="BS81:BS82"/>
    <mergeCell ref="BT81:BT82"/>
    <mergeCell ref="BU81:BV81"/>
    <mergeCell ref="BW81:BW82"/>
    <mergeCell ref="BX81:BX82"/>
    <mergeCell ref="BY81:BZ81"/>
    <mergeCell ref="BK81:BK82"/>
    <mergeCell ref="BL81:BL82"/>
    <mergeCell ref="BM81:BN81"/>
    <mergeCell ref="BO81:BO82"/>
    <mergeCell ref="BP81:BP82"/>
    <mergeCell ref="BQ81:BR81"/>
    <mergeCell ref="BC81:BC82"/>
    <mergeCell ref="BD81:BD82"/>
    <mergeCell ref="BE81:BF81"/>
    <mergeCell ref="BG81:BG82"/>
    <mergeCell ref="BH81:BH82"/>
    <mergeCell ref="BI81:BJ81"/>
    <mergeCell ref="AU81:AU82"/>
    <mergeCell ref="AV81:AV82"/>
    <mergeCell ref="AW81:AX81"/>
    <mergeCell ref="AY81:AY82"/>
    <mergeCell ref="AZ81:AZ82"/>
    <mergeCell ref="BA81:BB81"/>
    <mergeCell ref="AM81:AM82"/>
    <mergeCell ref="AN81:AN82"/>
    <mergeCell ref="AO81:AP81"/>
    <mergeCell ref="AQ81:AQ82"/>
    <mergeCell ref="AR81:AR82"/>
    <mergeCell ref="AS81:AT81"/>
    <mergeCell ref="AE81:AE82"/>
    <mergeCell ref="AF81:AF82"/>
    <mergeCell ref="AG81:AH81"/>
    <mergeCell ref="AI81:AI82"/>
    <mergeCell ref="AJ81:AJ82"/>
    <mergeCell ref="AK81:AL81"/>
    <mergeCell ref="W81:W82"/>
    <mergeCell ref="X81:X82"/>
    <mergeCell ref="Y81:Z81"/>
    <mergeCell ref="AA81:AA82"/>
    <mergeCell ref="AB81:AB82"/>
    <mergeCell ref="AC81:AD81"/>
    <mergeCell ref="O81:O82"/>
    <mergeCell ref="P81:P82"/>
    <mergeCell ref="Q81:R81"/>
    <mergeCell ref="S81:S82"/>
    <mergeCell ref="T81:T82"/>
    <mergeCell ref="U81:V81"/>
    <mergeCell ref="BS80:BV80"/>
    <mergeCell ref="BW80:BZ80"/>
    <mergeCell ref="E81:E82"/>
    <mergeCell ref="F81:F82"/>
    <mergeCell ref="G81:G82"/>
    <mergeCell ref="H81:H82"/>
    <mergeCell ref="I81:J81"/>
    <mergeCell ref="K81:K82"/>
    <mergeCell ref="L81:L82"/>
    <mergeCell ref="M81:N81"/>
    <mergeCell ref="AU80:AX80"/>
    <mergeCell ref="AY80:BB80"/>
    <mergeCell ref="BC80:BF80"/>
    <mergeCell ref="BG80:BJ80"/>
    <mergeCell ref="BK80:BN80"/>
    <mergeCell ref="BO80:BR80"/>
    <mergeCell ref="W80:Z80"/>
    <mergeCell ref="AA80:AD80"/>
    <mergeCell ref="AE80:AH80"/>
    <mergeCell ref="AI80:AL80"/>
    <mergeCell ref="AM80:AP80"/>
    <mergeCell ref="AQ80:AT80"/>
    <mergeCell ref="BC79:BJ79"/>
    <mergeCell ref="BK79:BR79"/>
    <mergeCell ref="BS79:BZ79"/>
    <mergeCell ref="C80:C82"/>
    <mergeCell ref="D80:D82"/>
    <mergeCell ref="E80:F80"/>
    <mergeCell ref="G80:J80"/>
    <mergeCell ref="K80:N80"/>
    <mergeCell ref="O80:R80"/>
    <mergeCell ref="S80:V80"/>
    <mergeCell ref="BX69:BX70"/>
    <mergeCell ref="BY69:BZ69"/>
    <mergeCell ref="A79:A82"/>
    <mergeCell ref="B79:B82"/>
    <mergeCell ref="C79:F79"/>
    <mergeCell ref="G79:V79"/>
    <mergeCell ref="W79:AD79"/>
    <mergeCell ref="AE79:AL79"/>
    <mergeCell ref="AM79:AT79"/>
    <mergeCell ref="AU79:BB79"/>
    <mergeCell ref="BP69:BP70"/>
    <mergeCell ref="BQ69:BR69"/>
    <mergeCell ref="BS69:BS70"/>
    <mergeCell ref="BT69:BT70"/>
    <mergeCell ref="BU69:BV69"/>
    <mergeCell ref="BW69:BW70"/>
    <mergeCell ref="BH69:BH70"/>
    <mergeCell ref="BI69:BJ69"/>
    <mergeCell ref="BK69:BK70"/>
    <mergeCell ref="BL69:BL70"/>
    <mergeCell ref="BM69:BN69"/>
    <mergeCell ref="BO69:BO70"/>
    <mergeCell ref="AZ69:AZ70"/>
    <mergeCell ref="BA69:BB69"/>
    <mergeCell ref="BC69:BC70"/>
    <mergeCell ref="BD69:BD70"/>
    <mergeCell ref="BE69:BF69"/>
    <mergeCell ref="BG69:BG70"/>
    <mergeCell ref="AR69:AR70"/>
    <mergeCell ref="AS69:AT69"/>
    <mergeCell ref="AU69:AU70"/>
    <mergeCell ref="AV69:AV70"/>
    <mergeCell ref="AW69:AX69"/>
    <mergeCell ref="AY69:AY70"/>
    <mergeCell ref="AJ69:AJ70"/>
    <mergeCell ref="AK69:AL69"/>
    <mergeCell ref="AM69:AM70"/>
    <mergeCell ref="AN69:AN70"/>
    <mergeCell ref="AO69:AP69"/>
    <mergeCell ref="AQ69:AQ70"/>
    <mergeCell ref="AB69:AB70"/>
    <mergeCell ref="AC69:AD69"/>
    <mergeCell ref="AE69:AE70"/>
    <mergeCell ref="AF69:AF70"/>
    <mergeCell ref="AG69:AH69"/>
    <mergeCell ref="AI69:AI70"/>
    <mergeCell ref="T69:T70"/>
    <mergeCell ref="U69:V69"/>
    <mergeCell ref="W69:W70"/>
    <mergeCell ref="X69:X70"/>
    <mergeCell ref="Y69:Z69"/>
    <mergeCell ref="AA69:AA70"/>
    <mergeCell ref="L69:L70"/>
    <mergeCell ref="M69:N69"/>
    <mergeCell ref="O69:O70"/>
    <mergeCell ref="P69:P70"/>
    <mergeCell ref="Q69:R69"/>
    <mergeCell ref="S69:S70"/>
    <mergeCell ref="E69:E70"/>
    <mergeCell ref="F69:F70"/>
    <mergeCell ref="G69:G70"/>
    <mergeCell ref="H69:H70"/>
    <mergeCell ref="I69:J69"/>
    <mergeCell ref="K69:K70"/>
    <mergeCell ref="BC68:BF68"/>
    <mergeCell ref="BG68:BJ68"/>
    <mergeCell ref="BK68:BN68"/>
    <mergeCell ref="BO68:BR68"/>
    <mergeCell ref="BS68:BV68"/>
    <mergeCell ref="BW68:BZ68"/>
    <mergeCell ref="AE68:AH68"/>
    <mergeCell ref="AI68:AL68"/>
    <mergeCell ref="AM68:AP68"/>
    <mergeCell ref="AQ68:AT68"/>
    <mergeCell ref="AU68:AX68"/>
    <mergeCell ref="AY68:BB68"/>
    <mergeCell ref="AM67:AT67"/>
    <mergeCell ref="AU67:BB67"/>
    <mergeCell ref="BC67:BJ67"/>
    <mergeCell ref="BK67:BR67"/>
    <mergeCell ref="BS67:BZ67"/>
    <mergeCell ref="C68:C70"/>
    <mergeCell ref="D68:D70"/>
    <mergeCell ref="E68:F68"/>
    <mergeCell ref="G68:J68"/>
    <mergeCell ref="K68:N68"/>
    <mergeCell ref="A67:A70"/>
    <mergeCell ref="B67:B70"/>
    <mergeCell ref="C67:F67"/>
    <mergeCell ref="G67:V67"/>
    <mergeCell ref="W67:AD67"/>
    <mergeCell ref="AE67:AL67"/>
    <mergeCell ref="O68:R68"/>
    <mergeCell ref="S68:V68"/>
    <mergeCell ref="W68:Z68"/>
    <mergeCell ref="AA68:AD68"/>
    <mergeCell ref="BS56:BS57"/>
    <mergeCell ref="BT56:BT57"/>
    <mergeCell ref="BU56:BV56"/>
    <mergeCell ref="BW56:BW57"/>
    <mergeCell ref="BX56:BX57"/>
    <mergeCell ref="BY56:BZ56"/>
    <mergeCell ref="BK56:BK57"/>
    <mergeCell ref="BL56:BL57"/>
    <mergeCell ref="BM56:BN56"/>
    <mergeCell ref="BO56:BO57"/>
    <mergeCell ref="BP56:BP57"/>
    <mergeCell ref="BQ56:BR56"/>
    <mergeCell ref="BC56:BC57"/>
    <mergeCell ref="BD56:BD57"/>
    <mergeCell ref="BE56:BF56"/>
    <mergeCell ref="BG56:BG57"/>
    <mergeCell ref="BH56:BH57"/>
    <mergeCell ref="BI56:BJ56"/>
    <mergeCell ref="AU56:AU57"/>
    <mergeCell ref="AV56:AV57"/>
    <mergeCell ref="AW56:AX56"/>
    <mergeCell ref="AY56:AY57"/>
    <mergeCell ref="AZ56:AZ57"/>
    <mergeCell ref="BA56:BB56"/>
    <mergeCell ref="AM56:AM57"/>
    <mergeCell ref="AN56:AN57"/>
    <mergeCell ref="AO56:AP56"/>
    <mergeCell ref="AQ56:AQ57"/>
    <mergeCell ref="AR56:AR57"/>
    <mergeCell ref="AS56:AT56"/>
    <mergeCell ref="AE56:AE57"/>
    <mergeCell ref="AF56:AF57"/>
    <mergeCell ref="AG56:AH56"/>
    <mergeCell ref="AI56:AI57"/>
    <mergeCell ref="AJ56:AJ57"/>
    <mergeCell ref="AK56:AL56"/>
    <mergeCell ref="W56:W57"/>
    <mergeCell ref="X56:X57"/>
    <mergeCell ref="Y56:Z56"/>
    <mergeCell ref="AA56:AA57"/>
    <mergeCell ref="AB56:AB57"/>
    <mergeCell ref="AC56:AD56"/>
    <mergeCell ref="O56:O57"/>
    <mergeCell ref="P56:P57"/>
    <mergeCell ref="Q56:R56"/>
    <mergeCell ref="S56:S57"/>
    <mergeCell ref="T56:T57"/>
    <mergeCell ref="U56:V56"/>
    <mergeCell ref="BS55:BV55"/>
    <mergeCell ref="BW55:BZ55"/>
    <mergeCell ref="E56:E57"/>
    <mergeCell ref="F56:F57"/>
    <mergeCell ref="G56:G57"/>
    <mergeCell ref="H56:H57"/>
    <mergeCell ref="I56:J56"/>
    <mergeCell ref="K56:K57"/>
    <mergeCell ref="L56:L57"/>
    <mergeCell ref="M56:N56"/>
    <mergeCell ref="AU55:AX55"/>
    <mergeCell ref="AY55:BB55"/>
    <mergeCell ref="BC55:BF55"/>
    <mergeCell ref="BG55:BJ55"/>
    <mergeCell ref="BK55:BN55"/>
    <mergeCell ref="BO55:BR55"/>
    <mergeCell ref="W55:Z55"/>
    <mergeCell ref="AA55:AD55"/>
    <mergeCell ref="AE55:AH55"/>
    <mergeCell ref="AI55:AL55"/>
    <mergeCell ref="AM55:AP55"/>
    <mergeCell ref="AQ55:AT55"/>
    <mergeCell ref="BC54:BJ54"/>
    <mergeCell ref="BK54:BR54"/>
    <mergeCell ref="BS54:BZ54"/>
    <mergeCell ref="C55:C57"/>
    <mergeCell ref="D55:D57"/>
    <mergeCell ref="E55:F55"/>
    <mergeCell ref="G55:J55"/>
    <mergeCell ref="K55:N55"/>
    <mergeCell ref="O55:R55"/>
    <mergeCell ref="S55:V55"/>
    <mergeCell ref="BX37:BX38"/>
    <mergeCell ref="BY37:BZ37"/>
    <mergeCell ref="A54:A57"/>
    <mergeCell ref="B54:B57"/>
    <mergeCell ref="C54:F54"/>
    <mergeCell ref="G54:V54"/>
    <mergeCell ref="W54:AD54"/>
    <mergeCell ref="AE54:AL54"/>
    <mergeCell ref="AM54:AT54"/>
    <mergeCell ref="AU54:BB54"/>
    <mergeCell ref="BP37:BP38"/>
    <mergeCell ref="BQ37:BR37"/>
    <mergeCell ref="BS37:BS38"/>
    <mergeCell ref="BT37:BT38"/>
    <mergeCell ref="BU37:BV37"/>
    <mergeCell ref="BW37:BW38"/>
    <mergeCell ref="BH37:BH38"/>
    <mergeCell ref="BI37:BJ37"/>
    <mergeCell ref="BK37:BK38"/>
    <mergeCell ref="BL37:BL38"/>
    <mergeCell ref="BM37:BN37"/>
    <mergeCell ref="BO37:BO38"/>
    <mergeCell ref="AZ37:AZ38"/>
    <mergeCell ref="BA37:BB37"/>
    <mergeCell ref="BC37:BC38"/>
    <mergeCell ref="BD37:BD38"/>
    <mergeCell ref="BE37:BF37"/>
    <mergeCell ref="BG37:BG38"/>
    <mergeCell ref="AR37:AR38"/>
    <mergeCell ref="AS37:AT37"/>
    <mergeCell ref="AU37:AU38"/>
    <mergeCell ref="AV37:AV38"/>
    <mergeCell ref="AW37:AX37"/>
    <mergeCell ref="AY37:AY38"/>
    <mergeCell ref="AJ37:AJ38"/>
    <mergeCell ref="AK37:AL37"/>
    <mergeCell ref="AM37:AM38"/>
    <mergeCell ref="AN37:AN38"/>
    <mergeCell ref="AO37:AP37"/>
    <mergeCell ref="AQ37:AQ38"/>
    <mergeCell ref="AB37:AB38"/>
    <mergeCell ref="AC37:AD37"/>
    <mergeCell ref="AE37:AE38"/>
    <mergeCell ref="AF37:AF38"/>
    <mergeCell ref="AG37:AH37"/>
    <mergeCell ref="AI37:AI38"/>
    <mergeCell ref="T37:T38"/>
    <mergeCell ref="U37:V37"/>
    <mergeCell ref="W37:W38"/>
    <mergeCell ref="X37:X38"/>
    <mergeCell ref="Y37:Z37"/>
    <mergeCell ref="AA37:AA38"/>
    <mergeCell ref="L37:L38"/>
    <mergeCell ref="M37:N37"/>
    <mergeCell ref="O37:O38"/>
    <mergeCell ref="P37:P38"/>
    <mergeCell ref="Q37:R37"/>
    <mergeCell ref="S37:S38"/>
    <mergeCell ref="E37:E38"/>
    <mergeCell ref="F37:F38"/>
    <mergeCell ref="G37:G38"/>
    <mergeCell ref="H37:H38"/>
    <mergeCell ref="I37:J37"/>
    <mergeCell ref="K37:K38"/>
    <mergeCell ref="BC36:BF36"/>
    <mergeCell ref="BG36:BJ36"/>
    <mergeCell ref="BK36:BN36"/>
    <mergeCell ref="BO36:BR36"/>
    <mergeCell ref="BS36:BV36"/>
    <mergeCell ref="BW36:BZ36"/>
    <mergeCell ref="AE36:AH36"/>
    <mergeCell ref="AI36:AL36"/>
    <mergeCell ref="AM36:AP36"/>
    <mergeCell ref="AQ36:AT36"/>
    <mergeCell ref="AU36:AX36"/>
    <mergeCell ref="AY36:BB36"/>
    <mergeCell ref="AM35:AT35"/>
    <mergeCell ref="AU35:BB35"/>
    <mergeCell ref="BC35:BJ35"/>
    <mergeCell ref="BK35:BR35"/>
    <mergeCell ref="BS35:BZ35"/>
    <mergeCell ref="C36:C38"/>
    <mergeCell ref="D36:D38"/>
    <mergeCell ref="E36:F36"/>
    <mergeCell ref="G36:J36"/>
    <mergeCell ref="K36:N36"/>
    <mergeCell ref="A35:A38"/>
    <mergeCell ref="B35:B38"/>
    <mergeCell ref="C35:F35"/>
    <mergeCell ref="G35:V35"/>
    <mergeCell ref="W35:AD35"/>
    <mergeCell ref="AE35:AL35"/>
    <mergeCell ref="O36:R36"/>
    <mergeCell ref="S36:V36"/>
    <mergeCell ref="W36:Z36"/>
    <mergeCell ref="AA36:AD36"/>
    <mergeCell ref="BS22:BS23"/>
    <mergeCell ref="BT22:BT23"/>
    <mergeCell ref="BU22:BV22"/>
    <mergeCell ref="BW22:BW23"/>
    <mergeCell ref="BX22:BX23"/>
    <mergeCell ref="BY22:BZ22"/>
    <mergeCell ref="BK22:BK23"/>
    <mergeCell ref="BL22:BL23"/>
    <mergeCell ref="BM22:BN22"/>
    <mergeCell ref="BO22:BO23"/>
    <mergeCell ref="BP22:BP23"/>
    <mergeCell ref="BQ22:BR22"/>
    <mergeCell ref="BC22:BC23"/>
    <mergeCell ref="BD22:BD23"/>
    <mergeCell ref="BE22:BF22"/>
    <mergeCell ref="BG22:BG23"/>
    <mergeCell ref="BH22:BH23"/>
    <mergeCell ref="BI22:BJ22"/>
    <mergeCell ref="AU22:AU23"/>
    <mergeCell ref="AV22:AV23"/>
    <mergeCell ref="AW22:AX22"/>
    <mergeCell ref="AY22:AY23"/>
    <mergeCell ref="AZ22:AZ23"/>
    <mergeCell ref="BA22:BB22"/>
    <mergeCell ref="AM22:AM23"/>
    <mergeCell ref="AN22:AN23"/>
    <mergeCell ref="AO22:AP22"/>
    <mergeCell ref="AQ22:AQ23"/>
    <mergeCell ref="AR22:AR23"/>
    <mergeCell ref="AS22:AT22"/>
    <mergeCell ref="AE22:AE23"/>
    <mergeCell ref="AF22:AF23"/>
    <mergeCell ref="AG22:AH22"/>
    <mergeCell ref="AI22:AI23"/>
    <mergeCell ref="AJ22:AJ23"/>
    <mergeCell ref="AK22:AL22"/>
    <mergeCell ref="W22:W23"/>
    <mergeCell ref="X22:X23"/>
    <mergeCell ref="Y22:Z22"/>
    <mergeCell ref="AA22:AA23"/>
    <mergeCell ref="AB22:AB23"/>
    <mergeCell ref="AC22:AD22"/>
    <mergeCell ref="O22:O23"/>
    <mergeCell ref="P22:P23"/>
    <mergeCell ref="Q22:R22"/>
    <mergeCell ref="S22:S23"/>
    <mergeCell ref="T22:T23"/>
    <mergeCell ref="U22:V22"/>
    <mergeCell ref="BS21:BV21"/>
    <mergeCell ref="BW21:BZ21"/>
    <mergeCell ref="E22:E23"/>
    <mergeCell ref="F22:F23"/>
    <mergeCell ref="G22:G23"/>
    <mergeCell ref="H22:H23"/>
    <mergeCell ref="I22:J22"/>
    <mergeCell ref="K22:K23"/>
    <mergeCell ref="L22:L23"/>
    <mergeCell ref="M22:N22"/>
    <mergeCell ref="AU21:AX21"/>
    <mergeCell ref="AY21:BB21"/>
    <mergeCell ref="BC21:BF21"/>
    <mergeCell ref="BG21:BJ21"/>
    <mergeCell ref="BK21:BN21"/>
    <mergeCell ref="BO21:BR21"/>
    <mergeCell ref="W21:Z21"/>
    <mergeCell ref="AA21:AD21"/>
    <mergeCell ref="AE21:AH21"/>
    <mergeCell ref="AI21:AL21"/>
    <mergeCell ref="AM21:AP21"/>
    <mergeCell ref="AQ21:AT21"/>
    <mergeCell ref="BC20:BJ20"/>
    <mergeCell ref="BK20:BR20"/>
    <mergeCell ref="BS20:BZ20"/>
    <mergeCell ref="C21:C23"/>
    <mergeCell ref="D21:D23"/>
    <mergeCell ref="E21:F21"/>
    <mergeCell ref="G21:J21"/>
    <mergeCell ref="K21:N21"/>
    <mergeCell ref="O21:R21"/>
    <mergeCell ref="S21:V21"/>
    <mergeCell ref="BX6:BX7"/>
    <mergeCell ref="BY6:BZ6"/>
    <mergeCell ref="A20:A23"/>
    <mergeCell ref="B20:B23"/>
    <mergeCell ref="C20:F20"/>
    <mergeCell ref="G20:V20"/>
    <mergeCell ref="W20:AD20"/>
    <mergeCell ref="AE20:AL20"/>
    <mergeCell ref="AM20:AT20"/>
    <mergeCell ref="AU20:BB20"/>
    <mergeCell ref="BP6:BP7"/>
    <mergeCell ref="BQ6:BR6"/>
    <mergeCell ref="BS6:BS7"/>
    <mergeCell ref="BT6:BT7"/>
    <mergeCell ref="BU6:BV6"/>
    <mergeCell ref="BW6:BW7"/>
    <mergeCell ref="BH6:BH7"/>
    <mergeCell ref="BI6:BJ6"/>
    <mergeCell ref="BK6:BK7"/>
    <mergeCell ref="BL6:BL7"/>
    <mergeCell ref="BM6:BN6"/>
    <mergeCell ref="BO6:BO7"/>
    <mergeCell ref="AZ6:AZ7"/>
    <mergeCell ref="BA6:BB6"/>
    <mergeCell ref="BC6:BC7"/>
    <mergeCell ref="BD6:BD7"/>
    <mergeCell ref="BE6:BF6"/>
    <mergeCell ref="BG6:BG7"/>
    <mergeCell ref="AR6:AR7"/>
    <mergeCell ref="AS6:AT6"/>
    <mergeCell ref="AU6:AU7"/>
    <mergeCell ref="AV6:AV7"/>
    <mergeCell ref="AW6:AX6"/>
    <mergeCell ref="AY6:AY7"/>
    <mergeCell ref="AJ6:AJ7"/>
    <mergeCell ref="AK6:AL6"/>
    <mergeCell ref="AM6:AM7"/>
    <mergeCell ref="AN6:AN7"/>
    <mergeCell ref="AO6:AP6"/>
    <mergeCell ref="AQ6:AQ7"/>
    <mergeCell ref="AB6:AB7"/>
    <mergeCell ref="AC6:AD6"/>
    <mergeCell ref="AE6:AE7"/>
    <mergeCell ref="AF6:AF7"/>
    <mergeCell ref="AG6:AH6"/>
    <mergeCell ref="AI6:AI7"/>
    <mergeCell ref="T6:T7"/>
    <mergeCell ref="U6:V6"/>
    <mergeCell ref="W6:W7"/>
    <mergeCell ref="X6:X7"/>
    <mergeCell ref="Y6:Z6"/>
    <mergeCell ref="AA6:AA7"/>
    <mergeCell ref="L6:L7"/>
    <mergeCell ref="M6:N6"/>
    <mergeCell ref="O6:O7"/>
    <mergeCell ref="P6:P7"/>
    <mergeCell ref="Q6:R6"/>
    <mergeCell ref="S6:S7"/>
    <mergeCell ref="E6:E7"/>
    <mergeCell ref="F6:F7"/>
    <mergeCell ref="G6:G7"/>
    <mergeCell ref="H6:H7"/>
    <mergeCell ref="I6:J6"/>
    <mergeCell ref="K6:K7"/>
    <mergeCell ref="BC5:BF5"/>
    <mergeCell ref="BG5:BJ5"/>
    <mergeCell ref="BK5:BN5"/>
    <mergeCell ref="BO5:BR5"/>
    <mergeCell ref="BS5:BV5"/>
    <mergeCell ref="BW5:BZ5"/>
    <mergeCell ref="AE5:AH5"/>
    <mergeCell ref="AI5:AL5"/>
    <mergeCell ref="AM5:AP5"/>
    <mergeCell ref="AQ5:AT5"/>
    <mergeCell ref="AU5:AX5"/>
    <mergeCell ref="AY5:BB5"/>
    <mergeCell ref="AM4:AT4"/>
    <mergeCell ref="AU4:BB4"/>
    <mergeCell ref="BC4:BJ4"/>
    <mergeCell ref="BK4:BR4"/>
    <mergeCell ref="BS4:BZ4"/>
    <mergeCell ref="C5:C7"/>
    <mergeCell ref="D5:D7"/>
    <mergeCell ref="E5:F5"/>
    <mergeCell ref="G5:J5"/>
    <mergeCell ref="K5:N5"/>
    <mergeCell ref="A4:A7"/>
    <mergeCell ref="B4:B7"/>
    <mergeCell ref="C4:F4"/>
    <mergeCell ref="G4:V4"/>
    <mergeCell ref="W4:AD4"/>
    <mergeCell ref="AE4:AL4"/>
    <mergeCell ref="O5:R5"/>
    <mergeCell ref="S5:V5"/>
    <mergeCell ref="W5:Z5"/>
    <mergeCell ref="AA5:A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2025-04-04T05:44:37Z</dcterms:created>
  <dcterms:modified xsi:type="dcterms:W3CDTF">2025-04-04T05:45:22Z</dcterms:modified>
</cp:coreProperties>
</file>