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август" sheetId="1" r:id="rId1"/>
  </sheets>
  <externalReferences>
    <externalReference r:id="rId2"/>
  </externalReferences>
  <definedNames>
    <definedName name="_xlnm._FilterDatabase" localSheetId="0" hidden="1">'почта банк август'!$A$6:$T$67</definedName>
    <definedName name="Абыкаева" localSheetId="0">#REF!</definedName>
    <definedName name="Абыкаева">#REF!</definedName>
    <definedName name="_xlnm.Print_Area" localSheetId="0">'почта банк август'!$A$1:$G$67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N67" i="1"/>
  <c r="K67" i="1"/>
  <c r="F67" i="1"/>
  <c r="G67" i="1" s="1"/>
  <c r="D67" i="1"/>
  <c r="C67" i="1"/>
  <c r="B67" i="1"/>
  <c r="P67" i="1" s="1"/>
  <c r="Q66" i="1"/>
  <c r="N66" i="1"/>
  <c r="K66" i="1"/>
  <c r="F66" i="1"/>
  <c r="D66" i="1"/>
  <c r="I66" i="1" s="1"/>
  <c r="C66" i="1"/>
  <c r="B66" i="1"/>
  <c r="P66" i="1" s="1"/>
  <c r="Q65" i="1"/>
  <c r="N65" i="1"/>
  <c r="K65" i="1"/>
  <c r="I65" i="1"/>
  <c r="G65" i="1"/>
  <c r="F65" i="1"/>
  <c r="D65" i="1"/>
  <c r="E65" i="1" s="1"/>
  <c r="C65" i="1"/>
  <c r="B65" i="1"/>
  <c r="P65" i="1" s="1"/>
  <c r="Q64" i="1"/>
  <c r="N64" i="1"/>
  <c r="K64" i="1"/>
  <c r="F64" i="1"/>
  <c r="D64" i="1"/>
  <c r="C64" i="1"/>
  <c r="B64" i="1"/>
  <c r="Q63" i="1"/>
  <c r="N63" i="1"/>
  <c r="K63" i="1"/>
  <c r="F63" i="1"/>
  <c r="G63" i="1" s="1"/>
  <c r="E63" i="1"/>
  <c r="D63" i="1"/>
  <c r="I63" i="1" s="1"/>
  <c r="C63" i="1"/>
  <c r="B63" i="1"/>
  <c r="P63" i="1" s="1"/>
  <c r="Q62" i="1"/>
  <c r="N62" i="1"/>
  <c r="K62" i="1"/>
  <c r="I62" i="1"/>
  <c r="F62" i="1"/>
  <c r="D62" i="1"/>
  <c r="C62" i="1"/>
  <c r="B62" i="1"/>
  <c r="Q61" i="1"/>
  <c r="N61" i="1"/>
  <c r="K61" i="1"/>
  <c r="F61" i="1"/>
  <c r="G61" i="1" s="1"/>
  <c r="D61" i="1"/>
  <c r="C61" i="1"/>
  <c r="B61" i="1"/>
  <c r="P61" i="1" s="1"/>
  <c r="Q60" i="1"/>
  <c r="N60" i="1"/>
  <c r="K60" i="1"/>
  <c r="F60" i="1"/>
  <c r="G60" i="1" s="1"/>
  <c r="D60" i="1"/>
  <c r="I60" i="1" s="1"/>
  <c r="C60" i="1"/>
  <c r="B60" i="1"/>
  <c r="P60" i="1" s="1"/>
  <c r="Q59" i="1"/>
  <c r="P59" i="1"/>
  <c r="N59" i="1"/>
  <c r="K59" i="1"/>
  <c r="F59" i="1"/>
  <c r="G59" i="1" s="1"/>
  <c r="D59" i="1"/>
  <c r="E59" i="1" s="1"/>
  <c r="C59" i="1"/>
  <c r="B59" i="1"/>
  <c r="Q58" i="1"/>
  <c r="N58" i="1"/>
  <c r="K58" i="1"/>
  <c r="F58" i="1"/>
  <c r="G58" i="1" s="1"/>
  <c r="D58" i="1"/>
  <c r="C58" i="1"/>
  <c r="B58" i="1"/>
  <c r="Q57" i="1"/>
  <c r="N57" i="1"/>
  <c r="K57" i="1"/>
  <c r="F57" i="1"/>
  <c r="D57" i="1"/>
  <c r="I57" i="1" s="1"/>
  <c r="C57" i="1"/>
  <c r="B57" i="1"/>
  <c r="P57" i="1" s="1"/>
  <c r="Q56" i="1"/>
  <c r="N56" i="1"/>
  <c r="K56" i="1"/>
  <c r="F56" i="1"/>
  <c r="G56" i="1" s="1"/>
  <c r="D56" i="1"/>
  <c r="I56" i="1" s="1"/>
  <c r="C56" i="1"/>
  <c r="B56" i="1"/>
  <c r="Q55" i="1"/>
  <c r="N55" i="1"/>
  <c r="K55" i="1"/>
  <c r="C55" i="1"/>
  <c r="Q54" i="1"/>
  <c r="N54" i="1"/>
  <c r="K54" i="1"/>
  <c r="F54" i="1"/>
  <c r="G54" i="1" s="1"/>
  <c r="D54" i="1"/>
  <c r="I54" i="1" s="1"/>
  <c r="C54" i="1"/>
  <c r="B54" i="1"/>
  <c r="P54" i="1" s="1"/>
  <c r="Q53" i="1"/>
  <c r="N53" i="1"/>
  <c r="K53" i="1"/>
  <c r="I53" i="1"/>
  <c r="F53" i="1"/>
  <c r="G53" i="1" s="1"/>
  <c r="D53" i="1"/>
  <c r="E53" i="1" s="1"/>
  <c r="C53" i="1"/>
  <c r="B53" i="1"/>
  <c r="P53" i="1" s="1"/>
  <c r="Q52" i="1"/>
  <c r="N52" i="1"/>
  <c r="K52" i="1"/>
  <c r="F52" i="1"/>
  <c r="G52" i="1" s="1"/>
  <c r="D52" i="1"/>
  <c r="C52" i="1"/>
  <c r="B52" i="1"/>
  <c r="Q51" i="1"/>
  <c r="N51" i="1"/>
  <c r="K51" i="1"/>
  <c r="F51" i="1"/>
  <c r="D51" i="1"/>
  <c r="I51" i="1" s="1"/>
  <c r="C51" i="1"/>
  <c r="B51" i="1"/>
  <c r="G51" i="1" s="1"/>
  <c r="Q50" i="1"/>
  <c r="N50" i="1"/>
  <c r="K50" i="1"/>
  <c r="F50" i="1"/>
  <c r="D50" i="1"/>
  <c r="I50" i="1" s="1"/>
  <c r="C50" i="1"/>
  <c r="B50" i="1"/>
  <c r="Q49" i="1"/>
  <c r="N49" i="1"/>
  <c r="K49" i="1"/>
  <c r="C49" i="1"/>
  <c r="Q48" i="1"/>
  <c r="N48" i="1"/>
  <c r="K48" i="1"/>
  <c r="F48" i="1"/>
  <c r="G48" i="1" s="1"/>
  <c r="D48" i="1"/>
  <c r="I48" i="1" s="1"/>
  <c r="C48" i="1"/>
  <c r="B48" i="1"/>
  <c r="P48" i="1" s="1"/>
  <c r="Q47" i="1"/>
  <c r="N47" i="1"/>
  <c r="K47" i="1"/>
  <c r="I47" i="1"/>
  <c r="F47" i="1"/>
  <c r="G47" i="1" s="1"/>
  <c r="D47" i="1"/>
  <c r="E47" i="1" s="1"/>
  <c r="C47" i="1"/>
  <c r="B47" i="1"/>
  <c r="P47" i="1" s="1"/>
  <c r="Q46" i="1"/>
  <c r="N46" i="1"/>
  <c r="K46" i="1"/>
  <c r="F46" i="1"/>
  <c r="G46" i="1" s="1"/>
  <c r="D46" i="1"/>
  <c r="C46" i="1"/>
  <c r="B46" i="1"/>
  <c r="Q45" i="1"/>
  <c r="N45" i="1"/>
  <c r="K45" i="1"/>
  <c r="F45" i="1"/>
  <c r="D45" i="1"/>
  <c r="I45" i="1" s="1"/>
  <c r="C45" i="1"/>
  <c r="B45" i="1"/>
  <c r="G45" i="1" s="1"/>
  <c r="Q44" i="1"/>
  <c r="N44" i="1"/>
  <c r="K44" i="1"/>
  <c r="F44" i="1"/>
  <c r="D44" i="1"/>
  <c r="C44" i="1"/>
  <c r="B44" i="1"/>
  <c r="Q43" i="1"/>
  <c r="N43" i="1"/>
  <c r="K43" i="1"/>
  <c r="F43" i="1"/>
  <c r="G43" i="1" s="1"/>
  <c r="D43" i="1"/>
  <c r="I43" i="1" s="1"/>
  <c r="C43" i="1"/>
  <c r="B43" i="1"/>
  <c r="P43" i="1" s="1"/>
  <c r="Q42" i="1"/>
  <c r="N42" i="1"/>
  <c r="K42" i="1"/>
  <c r="F42" i="1"/>
  <c r="D42" i="1"/>
  <c r="I42" i="1" s="1"/>
  <c r="C42" i="1"/>
  <c r="B42" i="1"/>
  <c r="Q41" i="1"/>
  <c r="N41" i="1"/>
  <c r="K41" i="1"/>
  <c r="C41" i="1"/>
  <c r="Q40" i="1"/>
  <c r="N40" i="1"/>
  <c r="K40" i="1"/>
  <c r="F40" i="1"/>
  <c r="D40" i="1"/>
  <c r="I40" i="1" s="1"/>
  <c r="C40" i="1"/>
  <c r="B40" i="1"/>
  <c r="Q39" i="1"/>
  <c r="P39" i="1"/>
  <c r="N39" i="1"/>
  <c r="K39" i="1"/>
  <c r="F39" i="1"/>
  <c r="D39" i="1"/>
  <c r="I39" i="1" s="1"/>
  <c r="C39" i="1"/>
  <c r="B39" i="1"/>
  <c r="Q38" i="1"/>
  <c r="N38" i="1"/>
  <c r="K38" i="1"/>
  <c r="I38" i="1"/>
  <c r="F38" i="1"/>
  <c r="D38" i="1"/>
  <c r="E38" i="1" s="1"/>
  <c r="C38" i="1"/>
  <c r="B38" i="1"/>
  <c r="B35" i="1" s="1"/>
  <c r="P35" i="1" s="1"/>
  <c r="Q37" i="1"/>
  <c r="P37" i="1"/>
  <c r="N37" i="1"/>
  <c r="K37" i="1"/>
  <c r="F37" i="1"/>
  <c r="G37" i="1" s="1"/>
  <c r="D37" i="1"/>
  <c r="I37" i="1" s="1"/>
  <c r="C37" i="1"/>
  <c r="B37" i="1"/>
  <c r="Q36" i="1"/>
  <c r="N36" i="1"/>
  <c r="K36" i="1"/>
  <c r="I36" i="1"/>
  <c r="F36" i="1"/>
  <c r="D36" i="1"/>
  <c r="C36" i="1"/>
  <c r="B36" i="1"/>
  <c r="P36" i="1" s="1"/>
  <c r="Q35" i="1"/>
  <c r="N35" i="1"/>
  <c r="K35" i="1"/>
  <c r="C35" i="1"/>
  <c r="Q34" i="1"/>
  <c r="N34" i="1"/>
  <c r="K34" i="1"/>
  <c r="F34" i="1"/>
  <c r="D34" i="1"/>
  <c r="I34" i="1" s="1"/>
  <c r="C34" i="1"/>
  <c r="B34" i="1"/>
  <c r="Q33" i="1"/>
  <c r="N33" i="1"/>
  <c r="K33" i="1"/>
  <c r="F33" i="1"/>
  <c r="G33" i="1" s="1"/>
  <c r="E33" i="1"/>
  <c r="D33" i="1"/>
  <c r="I33" i="1" s="1"/>
  <c r="C33" i="1"/>
  <c r="B33" i="1"/>
  <c r="P33" i="1" s="1"/>
  <c r="Q32" i="1"/>
  <c r="N32" i="1"/>
  <c r="K32" i="1"/>
  <c r="I32" i="1"/>
  <c r="F32" i="1"/>
  <c r="D32" i="1"/>
  <c r="C32" i="1"/>
  <c r="B32" i="1"/>
  <c r="P32" i="1" s="1"/>
  <c r="Q31" i="1"/>
  <c r="P31" i="1"/>
  <c r="N31" i="1"/>
  <c r="K31" i="1"/>
  <c r="F31" i="1"/>
  <c r="G31" i="1" s="1"/>
  <c r="D31" i="1"/>
  <c r="I31" i="1" s="1"/>
  <c r="C31" i="1"/>
  <c r="B31" i="1"/>
  <c r="Q30" i="1"/>
  <c r="N30" i="1"/>
  <c r="K30" i="1"/>
  <c r="I30" i="1"/>
  <c r="G30" i="1"/>
  <c r="F30" i="1"/>
  <c r="D30" i="1"/>
  <c r="C30" i="1"/>
  <c r="B30" i="1"/>
  <c r="P30" i="1" s="1"/>
  <c r="Q29" i="1"/>
  <c r="P29" i="1"/>
  <c r="N29" i="1"/>
  <c r="K29" i="1"/>
  <c r="F29" i="1"/>
  <c r="G29" i="1" s="1"/>
  <c r="E29" i="1"/>
  <c r="D29" i="1"/>
  <c r="I29" i="1" s="1"/>
  <c r="C29" i="1"/>
  <c r="B29" i="1"/>
  <c r="Q28" i="1"/>
  <c r="N28" i="1"/>
  <c r="K28" i="1"/>
  <c r="F28" i="1"/>
  <c r="G28" i="1" s="1"/>
  <c r="D28" i="1"/>
  <c r="C28" i="1"/>
  <c r="B28" i="1"/>
  <c r="Q27" i="1"/>
  <c r="N27" i="1"/>
  <c r="K27" i="1"/>
  <c r="C27" i="1"/>
  <c r="Q26" i="1"/>
  <c r="N26" i="1"/>
  <c r="K26" i="1"/>
  <c r="I26" i="1"/>
  <c r="F26" i="1"/>
  <c r="D26" i="1"/>
  <c r="C26" i="1"/>
  <c r="B26" i="1"/>
  <c r="P26" i="1" s="1"/>
  <c r="Q25" i="1"/>
  <c r="P25" i="1"/>
  <c r="N25" i="1"/>
  <c r="K25" i="1"/>
  <c r="F25" i="1"/>
  <c r="G25" i="1" s="1"/>
  <c r="D25" i="1"/>
  <c r="E25" i="1" s="1"/>
  <c r="C25" i="1"/>
  <c r="B25" i="1"/>
  <c r="Q24" i="1"/>
  <c r="N24" i="1"/>
  <c r="K24" i="1"/>
  <c r="I24" i="1"/>
  <c r="F24" i="1"/>
  <c r="D24" i="1"/>
  <c r="C24" i="1"/>
  <c r="B24" i="1"/>
  <c r="P24" i="1" s="1"/>
  <c r="Q23" i="1"/>
  <c r="P23" i="1"/>
  <c r="N23" i="1"/>
  <c r="K23" i="1"/>
  <c r="I23" i="1"/>
  <c r="F23" i="1"/>
  <c r="F21" i="1" s="1"/>
  <c r="E23" i="1"/>
  <c r="D23" i="1"/>
  <c r="C23" i="1"/>
  <c r="B23" i="1"/>
  <c r="Q22" i="1"/>
  <c r="N22" i="1"/>
  <c r="K22" i="1"/>
  <c r="F22" i="1"/>
  <c r="D22" i="1"/>
  <c r="C22" i="1"/>
  <c r="B22" i="1"/>
  <c r="P22" i="1" s="1"/>
  <c r="Q21" i="1"/>
  <c r="N21" i="1"/>
  <c r="K21" i="1"/>
  <c r="C21" i="1"/>
  <c r="Q20" i="1"/>
  <c r="N20" i="1"/>
  <c r="K20" i="1"/>
  <c r="F20" i="1"/>
  <c r="D20" i="1"/>
  <c r="I20" i="1" s="1"/>
  <c r="C20" i="1"/>
  <c r="B20" i="1"/>
  <c r="P20" i="1" s="1"/>
  <c r="Q19" i="1"/>
  <c r="N19" i="1"/>
  <c r="K19" i="1"/>
  <c r="F19" i="1"/>
  <c r="G19" i="1" s="1"/>
  <c r="D19" i="1"/>
  <c r="I19" i="1" s="1"/>
  <c r="C19" i="1"/>
  <c r="B19" i="1"/>
  <c r="P19" i="1" s="1"/>
  <c r="Q18" i="1"/>
  <c r="N18" i="1"/>
  <c r="K18" i="1"/>
  <c r="I18" i="1"/>
  <c r="G18" i="1"/>
  <c r="F18" i="1"/>
  <c r="D18" i="1"/>
  <c r="C18" i="1"/>
  <c r="B18" i="1"/>
  <c r="P18" i="1" s="1"/>
  <c r="Q17" i="1"/>
  <c r="N17" i="1"/>
  <c r="K17" i="1"/>
  <c r="F17" i="1"/>
  <c r="D17" i="1"/>
  <c r="I17" i="1" s="1"/>
  <c r="C17" i="1"/>
  <c r="B17" i="1"/>
  <c r="Q16" i="1"/>
  <c r="N16" i="1"/>
  <c r="K16" i="1"/>
  <c r="I16" i="1"/>
  <c r="F16" i="1"/>
  <c r="D16" i="1"/>
  <c r="E16" i="1" s="1"/>
  <c r="C16" i="1"/>
  <c r="B16" i="1"/>
  <c r="P16" i="1" s="1"/>
  <c r="Q15" i="1"/>
  <c r="P15" i="1"/>
  <c r="N15" i="1"/>
  <c r="K15" i="1"/>
  <c r="F15" i="1"/>
  <c r="G15" i="1" s="1"/>
  <c r="D15" i="1"/>
  <c r="I15" i="1" s="1"/>
  <c r="C15" i="1"/>
  <c r="B15" i="1"/>
  <c r="Q14" i="1"/>
  <c r="N14" i="1"/>
  <c r="K14" i="1"/>
  <c r="F14" i="1"/>
  <c r="G14" i="1" s="1"/>
  <c r="D14" i="1"/>
  <c r="I14" i="1" s="1"/>
  <c r="C14" i="1"/>
  <c r="B14" i="1"/>
  <c r="P14" i="1" s="1"/>
  <c r="Q13" i="1"/>
  <c r="N13" i="1"/>
  <c r="K13" i="1"/>
  <c r="F13" i="1"/>
  <c r="D13" i="1"/>
  <c r="C13" i="1"/>
  <c r="B13" i="1"/>
  <c r="P13" i="1" s="1"/>
  <c r="Q12" i="1"/>
  <c r="N12" i="1"/>
  <c r="K12" i="1"/>
  <c r="C12" i="1"/>
  <c r="F11" i="1"/>
  <c r="G11" i="1" s="1"/>
  <c r="D11" i="1"/>
  <c r="C11" i="1"/>
  <c r="B11" i="1"/>
  <c r="F10" i="1"/>
  <c r="G10" i="1" s="1"/>
  <c r="D10" i="1"/>
  <c r="C10" i="1"/>
  <c r="B10" i="1"/>
  <c r="F9" i="1"/>
  <c r="G9" i="1" s="1"/>
  <c r="D9" i="1"/>
  <c r="C9" i="1"/>
  <c r="B9" i="1"/>
  <c r="F8" i="1"/>
  <c r="G8" i="1" s="1"/>
  <c r="D8" i="1"/>
  <c r="C8" i="1"/>
  <c r="B8" i="1"/>
  <c r="Q7" i="1"/>
  <c r="N7" i="1"/>
  <c r="K7" i="1"/>
  <c r="C7" i="1"/>
  <c r="B7" i="1"/>
  <c r="P7" i="1" s="1"/>
  <c r="Q6" i="1"/>
  <c r="N6" i="1"/>
  <c r="K6" i="1"/>
  <c r="C6" i="1"/>
  <c r="G23" i="1" l="1"/>
  <c r="G17" i="1"/>
  <c r="G20" i="1"/>
  <c r="P45" i="1"/>
  <c r="P51" i="1"/>
  <c r="I25" i="1"/>
  <c r="E32" i="1"/>
  <c r="G34" i="1"/>
  <c r="E45" i="1"/>
  <c r="E14" i="1"/>
  <c r="E43" i="1"/>
  <c r="G57" i="1"/>
  <c r="I59" i="1"/>
  <c r="G62" i="1"/>
  <c r="F7" i="1"/>
  <c r="G7" i="1" s="1"/>
  <c r="E39" i="1"/>
  <c r="E15" i="1"/>
  <c r="B12" i="1"/>
  <c r="P12" i="1" s="1"/>
  <c r="G44" i="1"/>
  <c r="G13" i="1"/>
  <c r="G22" i="1"/>
  <c r="E51" i="1"/>
  <c r="E57" i="1"/>
  <c r="G64" i="1"/>
  <c r="G66" i="1"/>
  <c r="E31" i="1"/>
  <c r="G32" i="1"/>
  <c r="G38" i="1"/>
  <c r="P40" i="1"/>
  <c r="E44" i="1"/>
  <c r="G16" i="1"/>
  <c r="P50" i="1"/>
  <c r="B49" i="1"/>
  <c r="I22" i="1"/>
  <c r="D21" i="1"/>
  <c r="F27" i="1"/>
  <c r="I28" i="1"/>
  <c r="P34" i="1"/>
  <c r="I44" i="1"/>
  <c r="E8" i="1"/>
  <c r="D7" i="1"/>
  <c r="E10" i="1"/>
  <c r="E22" i="1"/>
  <c r="E26" i="1"/>
  <c r="F35" i="1"/>
  <c r="G35" i="1" s="1"/>
  <c r="P17" i="1"/>
  <c r="G24" i="1"/>
  <c r="B27" i="1"/>
  <c r="P28" i="1"/>
  <c r="E34" i="1"/>
  <c r="G36" i="1"/>
  <c r="E37" i="1"/>
  <c r="E13" i="1"/>
  <c r="D12" i="1"/>
  <c r="E9" i="1"/>
  <c r="E19" i="1"/>
  <c r="D27" i="1"/>
  <c r="E28" i="1"/>
  <c r="E11" i="1"/>
  <c r="E20" i="1"/>
  <c r="E42" i="1"/>
  <c r="D41" i="1"/>
  <c r="I52" i="1"/>
  <c r="E52" i="1"/>
  <c r="I13" i="1"/>
  <c r="G42" i="1"/>
  <c r="F41" i="1"/>
  <c r="E18" i="1"/>
  <c r="E30" i="1"/>
  <c r="G39" i="1"/>
  <c r="G40" i="1"/>
  <c r="P42" i="1"/>
  <c r="B41" i="1"/>
  <c r="P44" i="1"/>
  <c r="I46" i="1"/>
  <c r="E46" i="1"/>
  <c r="I58" i="1"/>
  <c r="E58" i="1"/>
  <c r="I64" i="1"/>
  <c r="E64" i="1"/>
  <c r="F12" i="1"/>
  <c r="E17" i="1"/>
  <c r="B21" i="1"/>
  <c r="G26" i="1"/>
  <c r="E36" i="1"/>
  <c r="D35" i="1"/>
  <c r="P38" i="1"/>
  <c r="G50" i="1"/>
  <c r="P56" i="1"/>
  <c r="B55" i="1"/>
  <c r="P62" i="1"/>
  <c r="E24" i="1"/>
  <c r="E40" i="1"/>
  <c r="P46" i="1"/>
  <c r="P52" i="1"/>
  <c r="P58" i="1"/>
  <c r="I61" i="1"/>
  <c r="P64" i="1"/>
  <c r="I67" i="1"/>
  <c r="D49" i="1"/>
  <c r="E50" i="1"/>
  <c r="D55" i="1"/>
  <c r="E56" i="1"/>
  <c r="E62" i="1"/>
  <c r="E61" i="1"/>
  <c r="E67" i="1"/>
  <c r="E48" i="1"/>
  <c r="F49" i="1"/>
  <c r="E54" i="1"/>
  <c r="F55" i="1"/>
  <c r="E60" i="1"/>
  <c r="E66" i="1"/>
  <c r="G41" i="1" l="1"/>
  <c r="G27" i="1"/>
  <c r="I35" i="1"/>
  <c r="E35" i="1"/>
  <c r="E55" i="1"/>
  <c r="I55" i="1"/>
  <c r="P55" i="1"/>
  <c r="F6" i="1"/>
  <c r="G12" i="1"/>
  <c r="I21" i="1"/>
  <c r="E21" i="1"/>
  <c r="P41" i="1"/>
  <c r="I41" i="1"/>
  <c r="E41" i="1"/>
  <c r="G55" i="1"/>
  <c r="I27" i="1"/>
  <c r="E27" i="1"/>
  <c r="E12" i="1"/>
  <c r="I12" i="1"/>
  <c r="P27" i="1"/>
  <c r="P49" i="1"/>
  <c r="E49" i="1"/>
  <c r="I49" i="1"/>
  <c r="P21" i="1"/>
  <c r="B6" i="1"/>
  <c r="G21" i="1"/>
  <c r="E7" i="1"/>
  <c r="D6" i="1"/>
  <c r="I7" i="1"/>
  <c r="G49" i="1"/>
  <c r="P6" i="1" l="1"/>
  <c r="E6" i="1"/>
  <c r="I6" i="1"/>
  <c r="G6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<sst xmlns="http://schemas.openxmlformats.org/spreadsheetml/2006/main" count="75" uniqueCount="73">
  <si>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</si>
  <si>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01.09.2020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</si>
  <si>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</si>
  <si>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</si>
  <si>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</si>
  <si>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</si>
  <si>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</si>
  <si>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Комерческие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</si>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</sst>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27">
    <xf numFmtId="0" fontId="0" fillId="0" borderId="0" xfId="0"/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/>
    <xf numFmtId="3" fontId="6" fillId="2" borderId="0" xfId="0" applyNumberFormat="1" applyFont="1" applyFill="1" applyAlignment="1"/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"/>
    <cellStyle name="Обычный 3 3 2" xfId="13"/>
    <cellStyle name="Обычный 3 3 3" xfId="14"/>
    <cellStyle name="Обычный 3 3 4" xfId="15"/>
    <cellStyle name="Обычный 3 3 5" xfId="16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9">
          <cell r="P9">
            <v>5660.2814645806102</v>
          </cell>
        </row>
        <row r="12">
          <cell r="P12">
            <v>7506.0729176382802</v>
          </cell>
        </row>
        <row r="13">
          <cell r="P13">
            <v>17977</v>
          </cell>
          <cell r="R13">
            <v>9944</v>
          </cell>
          <cell r="S13">
            <v>8033</v>
          </cell>
        </row>
        <row r="15">
          <cell r="P15">
            <v>7514.6446014351668</v>
          </cell>
        </row>
        <row r="16">
          <cell r="P16">
            <v>21951</v>
          </cell>
          <cell r="R16">
            <v>11828</v>
          </cell>
          <cell r="S16">
            <v>10123</v>
          </cell>
        </row>
        <row r="18">
          <cell r="P18">
            <v>7518.5722746116353</v>
          </cell>
        </row>
        <row r="19">
          <cell r="P19">
            <v>21761</v>
          </cell>
          <cell r="R19">
            <v>13324</v>
          </cell>
          <cell r="S19">
            <v>8437</v>
          </cell>
        </row>
        <row r="21">
          <cell r="P21">
            <v>7229.6097146270849</v>
          </cell>
        </row>
        <row r="22">
          <cell r="P22">
            <v>24079</v>
          </cell>
          <cell r="R22">
            <v>14014</v>
          </cell>
          <cell r="S22">
            <v>10065</v>
          </cell>
        </row>
        <row r="24">
          <cell r="P24">
            <v>7738.1277876988242</v>
          </cell>
        </row>
        <row r="27">
          <cell r="P27">
            <v>5617.322215324416</v>
          </cell>
        </row>
        <row r="28">
          <cell r="P28">
            <v>17407</v>
          </cell>
          <cell r="R28">
            <v>9224</v>
          </cell>
          <cell r="S28">
            <v>8183</v>
          </cell>
        </row>
        <row r="30">
          <cell r="P30">
            <v>5927.7906014821619</v>
          </cell>
        </row>
        <row r="31">
          <cell r="P31">
            <v>14812</v>
          </cell>
          <cell r="R31">
            <v>8646</v>
          </cell>
          <cell r="S31">
            <v>6166</v>
          </cell>
        </row>
        <row r="33">
          <cell r="P33">
            <v>5879.3578854982443</v>
          </cell>
        </row>
        <row r="34">
          <cell r="P34">
            <v>16565</v>
          </cell>
          <cell r="R34">
            <v>7105</v>
          </cell>
          <cell r="S34">
            <v>9460</v>
          </cell>
        </row>
        <row r="36">
          <cell r="P36">
            <v>5578.8271657108362</v>
          </cell>
        </row>
        <row r="37">
          <cell r="P37">
            <v>7988</v>
          </cell>
          <cell r="R37">
            <v>1062</v>
          </cell>
          <cell r="S37">
            <v>6926</v>
          </cell>
        </row>
        <row r="39">
          <cell r="P39">
            <v>5690.6509764646971</v>
          </cell>
        </row>
        <row r="40">
          <cell r="P40">
            <v>11263</v>
          </cell>
          <cell r="R40">
            <v>4490</v>
          </cell>
          <cell r="S40">
            <v>6773</v>
          </cell>
        </row>
        <row r="42">
          <cell r="P42">
            <v>5211.3080884311466</v>
          </cell>
        </row>
        <row r="43">
          <cell r="P43">
            <v>5823</v>
          </cell>
          <cell r="R43">
            <v>2654</v>
          </cell>
          <cell r="S43">
            <v>3169</v>
          </cell>
        </row>
        <row r="45">
          <cell r="P45">
            <v>5411.221363558303</v>
          </cell>
        </row>
        <row r="46">
          <cell r="P46">
            <v>18963</v>
          </cell>
          <cell r="R46">
            <v>9937</v>
          </cell>
          <cell r="S46">
            <v>9026</v>
          </cell>
        </row>
        <row r="48">
          <cell r="P48">
            <v>5537.4988662131518</v>
          </cell>
        </row>
        <row r="49">
          <cell r="P49">
            <v>13493</v>
          </cell>
          <cell r="R49">
            <v>3342</v>
          </cell>
          <cell r="S49">
            <v>10151</v>
          </cell>
        </row>
        <row r="51">
          <cell r="P51">
            <v>5473.0309049136586</v>
          </cell>
        </row>
        <row r="54">
          <cell r="P54">
            <v>6026.6480233863786</v>
          </cell>
        </row>
        <row r="55">
          <cell r="P55">
            <v>16893</v>
          </cell>
          <cell r="R55">
            <v>4425</v>
          </cell>
          <cell r="S55">
            <v>12468</v>
          </cell>
        </row>
        <row r="57">
          <cell r="P57">
            <v>6378.9065293316762</v>
          </cell>
        </row>
        <row r="58">
          <cell r="P58">
            <v>10960</v>
          </cell>
          <cell r="R58">
            <v>2489</v>
          </cell>
          <cell r="S58">
            <v>8471</v>
          </cell>
        </row>
        <row r="60">
          <cell r="P60">
            <v>6116.0513686131389</v>
          </cell>
        </row>
        <row r="61">
          <cell r="P61">
            <v>5545</v>
          </cell>
          <cell r="R61">
            <v>1797</v>
          </cell>
          <cell r="S61">
            <v>3748</v>
          </cell>
        </row>
        <row r="63">
          <cell r="P63">
            <v>5886.9359783588816</v>
          </cell>
        </row>
        <row r="64">
          <cell r="P64">
            <v>7858</v>
          </cell>
          <cell r="R64">
            <v>2585</v>
          </cell>
          <cell r="S64">
            <v>5273</v>
          </cell>
        </row>
        <row r="66">
          <cell r="P66">
            <v>5652.652074319165</v>
          </cell>
        </row>
        <row r="67">
          <cell r="P67">
            <v>10398</v>
          </cell>
          <cell r="R67">
            <v>2222</v>
          </cell>
          <cell r="S67">
            <v>8176</v>
          </cell>
        </row>
        <row r="69">
          <cell r="P69">
            <v>5717.2615887670709</v>
          </cell>
        </row>
        <row r="72">
          <cell r="P72">
            <v>5414.6330634265487</v>
          </cell>
        </row>
        <row r="73">
          <cell r="P73">
            <v>8149</v>
          </cell>
          <cell r="R73">
            <v>2105</v>
          </cell>
          <cell r="S73">
            <v>6044</v>
          </cell>
        </row>
        <row r="75">
          <cell r="P75">
            <v>6120.4207878267271</v>
          </cell>
        </row>
        <row r="76">
          <cell r="P76">
            <v>5974</v>
          </cell>
          <cell r="R76">
            <v>800</v>
          </cell>
          <cell r="S76">
            <v>5174</v>
          </cell>
        </row>
        <row r="78">
          <cell r="P78">
            <v>5493.2597924338797</v>
          </cell>
        </row>
        <row r="79">
          <cell r="P79">
            <v>9431</v>
          </cell>
          <cell r="R79">
            <v>3468</v>
          </cell>
          <cell r="S79">
            <v>5963</v>
          </cell>
        </row>
        <row r="81">
          <cell r="P81">
            <v>5302.7661965857278</v>
          </cell>
        </row>
        <row r="82">
          <cell r="P82">
            <v>12100</v>
          </cell>
          <cell r="R82">
            <v>4278</v>
          </cell>
          <cell r="S82">
            <v>7822</v>
          </cell>
        </row>
        <row r="84">
          <cell r="P84">
            <v>5398.7233057851236</v>
          </cell>
        </row>
        <row r="85">
          <cell r="P85">
            <v>11815</v>
          </cell>
          <cell r="R85">
            <v>5024</v>
          </cell>
          <cell r="S85">
            <v>6791</v>
          </cell>
        </row>
        <row r="87">
          <cell r="P87">
            <v>5232.1234870926792</v>
          </cell>
        </row>
        <row r="88">
          <cell r="P88">
            <v>8824</v>
          </cell>
          <cell r="R88">
            <v>3525</v>
          </cell>
          <cell r="S88">
            <v>5299</v>
          </cell>
        </row>
        <row r="90">
          <cell r="P90">
            <v>5364.287878513147</v>
          </cell>
        </row>
        <row r="91">
          <cell r="P91">
            <v>8396</v>
          </cell>
          <cell r="R91">
            <v>3846</v>
          </cell>
          <cell r="S91">
            <v>4550</v>
          </cell>
        </row>
        <row r="93">
          <cell r="P93">
            <v>5131.991424487851</v>
          </cell>
        </row>
        <row r="96">
          <cell r="P96">
            <v>5218.2160242416339</v>
          </cell>
        </row>
        <row r="97">
          <cell r="P97">
            <v>6770</v>
          </cell>
          <cell r="R97">
            <v>1677</v>
          </cell>
          <cell r="S97">
            <v>5093</v>
          </cell>
        </row>
        <row r="99">
          <cell r="P99">
            <v>5181.9838995568689</v>
          </cell>
        </row>
        <row r="100">
          <cell r="P100">
            <v>7648</v>
          </cell>
          <cell r="R100">
            <v>2096</v>
          </cell>
          <cell r="S100">
            <v>5552</v>
          </cell>
        </row>
        <row r="102">
          <cell r="P102">
            <v>5040.695475941423</v>
          </cell>
        </row>
        <row r="103">
          <cell r="P103">
            <v>3672</v>
          </cell>
          <cell r="R103">
            <v>1107</v>
          </cell>
          <cell r="S103">
            <v>2565</v>
          </cell>
        </row>
        <row r="105">
          <cell r="P105">
            <v>5092.0727124183004</v>
          </cell>
        </row>
        <row r="106">
          <cell r="P106">
            <v>12601</v>
          </cell>
          <cell r="R106">
            <v>2559</v>
          </cell>
          <cell r="S106">
            <v>10042</v>
          </cell>
        </row>
        <row r="108">
          <cell r="P108">
            <v>5382.1845091659388</v>
          </cell>
        </row>
        <row r="109">
          <cell r="P109">
            <v>25035</v>
          </cell>
          <cell r="R109">
            <v>11228</v>
          </cell>
          <cell r="S109">
            <v>13807</v>
          </cell>
        </row>
        <row r="111">
          <cell r="P111">
            <v>5489.0126223287398</v>
          </cell>
        </row>
        <row r="114">
          <cell r="P114">
            <v>5239.4622833692538</v>
          </cell>
        </row>
        <row r="115">
          <cell r="P115">
            <v>11254</v>
          </cell>
          <cell r="R115">
            <v>5136</v>
          </cell>
          <cell r="S115">
            <v>6118</v>
          </cell>
        </row>
        <row r="117">
          <cell r="P117">
            <v>5616.7662164563708</v>
          </cell>
        </row>
        <row r="118">
          <cell r="P118">
            <v>14487</v>
          </cell>
          <cell r="R118">
            <v>5071</v>
          </cell>
          <cell r="S118">
            <v>9416</v>
          </cell>
        </row>
        <row r="120">
          <cell r="P120">
            <v>5104.1577276178641</v>
          </cell>
        </row>
        <row r="121">
          <cell r="P121">
            <v>11775</v>
          </cell>
          <cell r="R121">
            <v>4546</v>
          </cell>
          <cell r="S121">
            <v>7229</v>
          </cell>
        </row>
        <row r="123">
          <cell r="P123">
            <v>5490.3704458598722</v>
          </cell>
        </row>
        <row r="124">
          <cell r="P124">
            <v>39876</v>
          </cell>
          <cell r="R124">
            <v>16551</v>
          </cell>
          <cell r="S124">
            <v>23325</v>
          </cell>
        </row>
        <row r="126">
          <cell r="P126">
            <v>5000.8349884642394</v>
          </cell>
        </row>
        <row r="127">
          <cell r="P127">
            <v>27537</v>
          </cell>
          <cell r="R127">
            <v>6742</v>
          </cell>
          <cell r="S127">
            <v>20795</v>
          </cell>
        </row>
        <row r="129">
          <cell r="P129">
            <v>5424.5076442604495</v>
          </cell>
        </row>
        <row r="130">
          <cell r="P130">
            <v>25784</v>
          </cell>
          <cell r="R130">
            <v>11913</v>
          </cell>
          <cell r="S130">
            <v>13871</v>
          </cell>
        </row>
        <row r="132">
          <cell r="P132">
            <v>5085.8603785293208</v>
          </cell>
        </row>
        <row r="133">
          <cell r="P133">
            <v>4771</v>
          </cell>
          <cell r="R133">
            <v>1397</v>
          </cell>
          <cell r="S133">
            <v>3374</v>
          </cell>
        </row>
        <row r="135">
          <cell r="P135">
            <v>5897.5872982603232</v>
          </cell>
        </row>
        <row r="138">
          <cell r="P138">
            <v>5182.9155882205223</v>
          </cell>
        </row>
        <row r="139">
          <cell r="P139">
            <v>6365</v>
          </cell>
          <cell r="R139">
            <v>2268</v>
          </cell>
          <cell r="S139">
            <v>4097</v>
          </cell>
        </row>
        <row r="141">
          <cell r="P141">
            <v>5235.3117046347215</v>
          </cell>
        </row>
        <row r="142">
          <cell r="P142">
            <v>2533</v>
          </cell>
          <cell r="R142">
            <v>1107</v>
          </cell>
          <cell r="S142">
            <v>1426</v>
          </cell>
        </row>
        <row r="144">
          <cell r="P144">
            <v>5452.8472167390446</v>
          </cell>
        </row>
        <row r="145">
          <cell r="P145">
            <v>13196</v>
          </cell>
          <cell r="R145">
            <v>5778</v>
          </cell>
          <cell r="S145">
            <v>7418</v>
          </cell>
        </row>
        <row r="147">
          <cell r="P147">
            <v>5125.8061533798118</v>
          </cell>
        </row>
        <row r="148">
          <cell r="P148">
            <v>21398</v>
          </cell>
          <cell r="R148">
            <v>12352</v>
          </cell>
          <cell r="S148">
            <v>9046</v>
          </cell>
        </row>
        <row r="150">
          <cell r="P150">
            <v>5333.5178054023745</v>
          </cell>
        </row>
        <row r="151">
          <cell r="P151">
            <v>16239</v>
          </cell>
          <cell r="R151">
            <v>10502</v>
          </cell>
          <cell r="S151">
            <v>5737</v>
          </cell>
        </row>
        <row r="153">
          <cell r="P153">
            <v>4968.2343740378101</v>
          </cell>
        </row>
        <row r="156">
          <cell r="P156">
            <v>5234.8337118224053</v>
          </cell>
        </row>
        <row r="157">
          <cell r="P157">
            <v>8408</v>
          </cell>
          <cell r="R157">
            <v>1774</v>
          </cell>
          <cell r="S157">
            <v>6634</v>
          </cell>
        </row>
        <row r="159">
          <cell r="P159">
            <v>5506.5966936251189</v>
          </cell>
        </row>
        <row r="160">
          <cell r="P160">
            <v>4304</v>
          </cell>
          <cell r="R160">
            <v>1038</v>
          </cell>
          <cell r="S160">
            <v>3266</v>
          </cell>
        </row>
        <row r="162">
          <cell r="P162">
            <v>5444.1535780669146</v>
          </cell>
        </row>
        <row r="163">
          <cell r="P163">
            <v>2915</v>
          </cell>
          <cell r="R163">
            <v>263</v>
          </cell>
          <cell r="S163">
            <v>2652</v>
          </cell>
        </row>
        <row r="165">
          <cell r="P165">
            <v>6350.9022298456257</v>
          </cell>
        </row>
        <row r="166">
          <cell r="P166">
            <v>3115</v>
          </cell>
          <cell r="R166">
            <v>1090</v>
          </cell>
          <cell r="S166">
            <v>2025</v>
          </cell>
        </row>
        <row r="168">
          <cell r="P168">
            <v>5832.7447833065808</v>
          </cell>
        </row>
        <row r="169">
          <cell r="P169">
            <v>11971</v>
          </cell>
          <cell r="R169">
            <v>5439</v>
          </cell>
          <cell r="S169">
            <v>6532</v>
          </cell>
        </row>
        <row r="171">
          <cell r="P171">
            <v>4975.5851641466879</v>
          </cell>
        </row>
        <row r="172">
          <cell r="P172">
            <v>15366</v>
          </cell>
          <cell r="R172">
            <v>7516</v>
          </cell>
          <cell r="S172">
            <v>7850</v>
          </cell>
        </row>
        <row r="174">
          <cell r="P174">
            <v>5207.5837563451778</v>
          </cell>
        </row>
        <row r="175">
          <cell r="P175">
            <v>16201</v>
          </cell>
          <cell r="R175">
            <v>5648</v>
          </cell>
          <cell r="S175">
            <v>10553</v>
          </cell>
        </row>
        <row r="177">
          <cell r="P177">
            <v>4998.5800876489102</v>
          </cell>
        </row>
        <row r="178">
          <cell r="P178">
            <v>14926</v>
          </cell>
          <cell r="R178">
            <v>4163</v>
          </cell>
          <cell r="S178">
            <v>10763</v>
          </cell>
        </row>
        <row r="180">
          <cell r="P180">
            <v>5101.611014337398</v>
          </cell>
        </row>
        <row r="181">
          <cell r="P181">
            <v>3453</v>
          </cell>
          <cell r="R181">
            <v>1043</v>
          </cell>
          <cell r="S181">
            <v>2410</v>
          </cell>
        </row>
        <row r="183">
          <cell r="P183">
            <v>5462.628728641761</v>
          </cell>
        </row>
        <row r="184">
          <cell r="P184">
            <v>12207</v>
          </cell>
          <cell r="R184">
            <v>4336</v>
          </cell>
          <cell r="S184">
            <v>7871</v>
          </cell>
        </row>
        <row r="186">
          <cell r="P186">
            <v>5092.707381010895</v>
          </cell>
        </row>
        <row r="187">
          <cell r="P187">
            <v>29409</v>
          </cell>
          <cell r="R187">
            <v>8811</v>
          </cell>
          <cell r="S187">
            <v>20598</v>
          </cell>
        </row>
        <row r="189">
          <cell r="P189">
            <v>5251.7871399911592</v>
          </cell>
        </row>
        <row r="190">
          <cell r="P190">
            <v>3224</v>
          </cell>
          <cell r="R190">
            <v>1524</v>
          </cell>
          <cell r="S190">
            <v>1700</v>
          </cell>
        </row>
        <row r="192">
          <cell r="P192">
            <v>5695.8331265508687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70"/>
  <sheetViews>
    <sheetView tabSelected="1" view="pageBreakPreview" zoomScale="80" zoomScaleNormal="100" zoomScaleSheetLayoutView="80" workbookViewId="0">
      <pane xSplit="1" ySplit="5" topLeftCell="B63" activePane="bottomRight" state="frozen"/>
      <selection activeCell="K25" sqref="K25"/>
      <selection pane="topRight" activeCell="K25" sqref="K25"/>
      <selection pane="bottomLeft" activeCell="K25" sqref="K25"/>
      <selection pane="bottomRight" activeCell="A70" sqref="A70:XFD70"/>
    </sheetView>
  </sheetViews>
  <sheetFormatPr defaultColWidth="8.85546875" defaultRowHeight="18.75" x14ac:dyDescent="0.3"/>
  <cols>
    <col min="1" max="1" width="32.5703125" style="1" bestFit="1" customWidth="1"/>
    <col min="2" max="4" width="19.42578125" style="4" customWidth="1"/>
    <col min="5" max="5" width="14.85546875" style="4" customWidth="1"/>
    <col min="6" max="6" width="16.85546875" style="4" customWidth="1"/>
    <col min="7" max="7" width="16.28515625" style="4" customWidth="1"/>
    <col min="8" max="8" width="13" style="2" hidden="1" customWidth="1"/>
    <col min="9" max="13" width="8.85546875" style="2" hidden="1" customWidth="1"/>
    <col min="14" max="14" width="9.140625" style="2" hidden="1" customWidth="1"/>
    <col min="15" max="17" width="8.85546875" style="2" hidden="1" customWidth="1"/>
    <col min="18" max="16384" width="8.85546875" style="2"/>
  </cols>
  <sheetData>
    <row r="1" spans="1:17" x14ac:dyDescent="0.3">
      <c r="A1" s="24" t="s">
        <v>0</v>
      </c>
      <c r="B1" s="24"/>
      <c r="C1" s="24"/>
      <c r="D1" s="24"/>
      <c r="E1" s="24"/>
      <c r="F1" s="24"/>
      <c r="G1" s="24"/>
      <c r="H1" s="1"/>
    </row>
    <row r="2" spans="1:17" x14ac:dyDescent="0.3">
      <c r="A2" s="24" t="s">
        <v>1</v>
      </c>
      <c r="B2" s="24"/>
      <c r="C2" s="24"/>
      <c r="D2" s="24"/>
      <c r="E2" s="24"/>
      <c r="F2" s="24"/>
      <c r="G2" s="24"/>
      <c r="H2" s="1"/>
    </row>
    <row r="3" spans="1:17" s="4" customFormat="1" ht="39.6" customHeight="1" x14ac:dyDescent="0.3">
      <c r="A3" s="25" t="s">
        <v>2</v>
      </c>
      <c r="B3" s="25" t="s">
        <v>3</v>
      </c>
      <c r="C3" s="26" t="s">
        <v>4</v>
      </c>
      <c r="D3" s="26" t="s">
        <v>5</v>
      </c>
      <c r="E3" s="26"/>
      <c r="F3" s="26"/>
      <c r="G3" s="26"/>
      <c r="H3" s="3"/>
    </row>
    <row r="4" spans="1:17" s="4" customFormat="1" ht="26.25" customHeight="1" x14ac:dyDescent="0.3">
      <c r="A4" s="25"/>
      <c r="B4" s="25"/>
      <c r="C4" s="26"/>
      <c r="D4" s="22" t="s">
        <v>6</v>
      </c>
      <c r="E4" s="23"/>
      <c r="F4" s="22" t="s">
        <v>7</v>
      </c>
      <c r="G4" s="23"/>
      <c r="H4" s="3"/>
    </row>
    <row r="5" spans="1:17" s="4" customFormat="1" ht="23.25" customHeight="1" x14ac:dyDescent="0.3">
      <c r="A5" s="25"/>
      <c r="B5" s="25"/>
      <c r="C5" s="26"/>
      <c r="D5" s="5" t="s">
        <v>8</v>
      </c>
      <c r="E5" s="5" t="s">
        <v>9</v>
      </c>
      <c r="F5" s="5" t="s">
        <v>8</v>
      </c>
      <c r="G5" s="5" t="s">
        <v>9</v>
      </c>
      <c r="H5" s="6" t="s">
        <v>10</v>
      </c>
    </row>
    <row r="6" spans="1:17" s="10" customFormat="1" ht="22.5" customHeight="1" x14ac:dyDescent="0.3">
      <c r="A6" s="7" t="s">
        <v>11</v>
      </c>
      <c r="B6" s="8">
        <f>B7+B12+B21+B27+B35+B40+B41+B49+B55</f>
        <v>684865</v>
      </c>
      <c r="C6" s="8">
        <f>'[1]миграция август'!P9</f>
        <v>5660.2814645806102</v>
      </c>
      <c r="D6" s="8">
        <f>D7+D12+D21+D27+D35+D40+D41+D49+D55</f>
        <v>276809</v>
      </c>
      <c r="E6" s="8">
        <f>D6/B6*100</f>
        <v>40.418038591547237</v>
      </c>
      <c r="F6" s="8">
        <f>F7+F12+F21+F27+F35+F40+F41+F49+F55</f>
        <v>408056</v>
      </c>
      <c r="G6" s="8">
        <f>F6/B6*100</f>
        <v>59.581961408452763</v>
      </c>
      <c r="H6" s="9">
        <v>16974</v>
      </c>
      <c r="I6" s="10" t="e">
        <f>D6+#REF!</f>
        <v>#REF!</v>
      </c>
      <c r="J6" s="10">
        <v>4498</v>
      </c>
      <c r="K6" s="10" t="e">
        <f>#REF!-J6</f>
        <v>#REF!</v>
      </c>
      <c r="L6" s="10">
        <v>359703</v>
      </c>
      <c r="M6" s="10">
        <v>19174</v>
      </c>
      <c r="N6" s="10">
        <f>H6/9*8</f>
        <v>15088</v>
      </c>
      <c r="O6" s="10">
        <v>602230</v>
      </c>
      <c r="P6" s="10">
        <f>B6-O6</f>
        <v>82635</v>
      </c>
      <c r="Q6" s="10">
        <f>H6/8*7</f>
        <v>14852.25</v>
      </c>
    </row>
    <row r="7" spans="1:17" s="10" customFormat="1" ht="22.5" customHeight="1" x14ac:dyDescent="0.3">
      <c r="A7" s="7" t="s">
        <v>12</v>
      </c>
      <c r="B7" s="8">
        <f>B8+B9+B10+B11</f>
        <v>85768</v>
      </c>
      <c r="C7" s="8">
        <f>'[1]миграция август'!P12</f>
        <v>7506.0729176382802</v>
      </c>
      <c r="D7" s="8">
        <f>D8+D9+D10+D11</f>
        <v>49110</v>
      </c>
      <c r="E7" s="8">
        <f t="shared" ref="E7:E67" si="0">D7/B7*100</f>
        <v>57.25911761962503</v>
      </c>
      <c r="F7" s="8">
        <f>F8+F9+F10+F11</f>
        <v>36658</v>
      </c>
      <c r="G7" s="8">
        <f t="shared" ref="G7:G67" si="1">F7/B7*100</f>
        <v>42.74088238037497</v>
      </c>
      <c r="H7" s="9">
        <v>2464</v>
      </c>
      <c r="I7" s="10" t="e">
        <f>D7+#REF!</f>
        <v>#REF!</v>
      </c>
      <c r="J7" s="10">
        <v>5789</v>
      </c>
      <c r="K7" s="10" t="e">
        <f>#REF!-J7</f>
        <v>#REF!</v>
      </c>
      <c r="L7" s="10">
        <v>58621</v>
      </c>
      <c r="M7" s="10">
        <v>2116</v>
      </c>
      <c r="N7" s="10">
        <f t="shared" ref="N7:N67" si="2">H7/9*8</f>
        <v>2190.2222222222222</v>
      </c>
      <c r="O7" s="10">
        <v>77369</v>
      </c>
      <c r="P7" s="10">
        <f>B7-O7</f>
        <v>8399</v>
      </c>
      <c r="Q7" s="10">
        <f t="shared" ref="Q7:Q67" si="3">H7/9*8</f>
        <v>2190.2222222222222</v>
      </c>
    </row>
    <row r="8" spans="1:17" ht="22.5" customHeight="1" x14ac:dyDescent="0.3">
      <c r="A8" s="11" t="s">
        <v>13</v>
      </c>
      <c r="B8" s="12">
        <f>'[1]миграция август'!P13</f>
        <v>17977</v>
      </c>
      <c r="C8" s="12">
        <f>'[1]миграция август'!P15</f>
        <v>7514.6446014351668</v>
      </c>
      <c r="D8" s="12">
        <f>'[1]миграция август'!R13</f>
        <v>9944</v>
      </c>
      <c r="E8" s="12">
        <f t="shared" si="0"/>
        <v>55.315124881793395</v>
      </c>
      <c r="F8" s="12">
        <f>'[1]миграция август'!S13</f>
        <v>8033</v>
      </c>
      <c r="G8" s="12">
        <f t="shared" si="1"/>
        <v>44.684875118206598</v>
      </c>
      <c r="H8" s="13"/>
    </row>
    <row r="9" spans="1:17" ht="22.5" customHeight="1" x14ac:dyDescent="0.3">
      <c r="A9" s="11" t="s">
        <v>14</v>
      </c>
      <c r="B9" s="12">
        <f>'[1]миграция август'!P16</f>
        <v>21951</v>
      </c>
      <c r="C9" s="12">
        <f>'[1]миграция август'!P18</f>
        <v>7518.5722746116353</v>
      </c>
      <c r="D9" s="12">
        <f>'[1]миграция август'!R16</f>
        <v>11828</v>
      </c>
      <c r="E9" s="12">
        <f t="shared" si="0"/>
        <v>53.883649947610593</v>
      </c>
      <c r="F9" s="12">
        <f>'[1]миграция август'!S16</f>
        <v>10123</v>
      </c>
      <c r="G9" s="12">
        <f t="shared" si="1"/>
        <v>46.116350052389414</v>
      </c>
      <c r="H9" s="13"/>
    </row>
    <row r="10" spans="1:17" ht="22.5" customHeight="1" x14ac:dyDescent="0.3">
      <c r="A10" s="11" t="s">
        <v>15</v>
      </c>
      <c r="B10" s="12">
        <f>'[1]миграция август'!P19</f>
        <v>21761</v>
      </c>
      <c r="C10" s="12">
        <f>'[1]миграция август'!P21</f>
        <v>7229.6097146270849</v>
      </c>
      <c r="D10" s="12">
        <f>'[1]миграция август'!R19</f>
        <v>13324</v>
      </c>
      <c r="E10" s="12">
        <f t="shared" si="0"/>
        <v>61.228803823353708</v>
      </c>
      <c r="F10" s="12">
        <f>'[1]миграция август'!S19</f>
        <v>8437</v>
      </c>
      <c r="G10" s="12">
        <f t="shared" si="1"/>
        <v>38.771196176646292</v>
      </c>
      <c r="H10" s="13"/>
    </row>
    <row r="11" spans="1:17" ht="22.5" customHeight="1" x14ac:dyDescent="0.3">
      <c r="A11" s="11" t="s">
        <v>16</v>
      </c>
      <c r="B11" s="12">
        <f>'[1]миграция август'!P22</f>
        <v>24079</v>
      </c>
      <c r="C11" s="12">
        <f>'[1]миграция август'!P24</f>
        <v>7738.1277876988242</v>
      </c>
      <c r="D11" s="12">
        <f>'[1]миграция август'!R22</f>
        <v>14014</v>
      </c>
      <c r="E11" s="12">
        <f t="shared" si="0"/>
        <v>58.200091365920514</v>
      </c>
      <c r="F11" s="12">
        <f>'[1]миграция август'!S22</f>
        <v>10065</v>
      </c>
      <c r="G11" s="12">
        <f t="shared" si="1"/>
        <v>41.799908634079486</v>
      </c>
      <c r="H11" s="13"/>
    </row>
    <row r="12" spans="1:17" s="10" customFormat="1" ht="22.5" customHeight="1" x14ac:dyDescent="0.3">
      <c r="A12" s="7" t="s">
        <v>17</v>
      </c>
      <c r="B12" s="8">
        <f>SUM(B13:B20)</f>
        <v>106314</v>
      </c>
      <c r="C12" s="8">
        <f>'[1]миграция август'!P27</f>
        <v>5617.322215324416</v>
      </c>
      <c r="D12" s="8">
        <f>SUM(D13:D20)</f>
        <v>46460</v>
      </c>
      <c r="E12" s="8">
        <f t="shared" si="0"/>
        <v>43.700735556935115</v>
      </c>
      <c r="F12" s="8">
        <f>SUM(F13:F20)</f>
        <v>59854</v>
      </c>
      <c r="G12" s="8">
        <f t="shared" si="1"/>
        <v>56.299264443064878</v>
      </c>
      <c r="H12" s="9">
        <v>1800</v>
      </c>
      <c r="I12" s="10" t="e">
        <f>D12+#REF!</f>
        <v>#REF!</v>
      </c>
      <c r="J12" s="10">
        <v>4579</v>
      </c>
      <c r="K12" s="10" t="e">
        <f>#REF!-J12</f>
        <v>#REF!</v>
      </c>
      <c r="L12" s="10">
        <v>59887</v>
      </c>
      <c r="M12" s="10">
        <v>2088</v>
      </c>
      <c r="N12" s="10">
        <f t="shared" si="2"/>
        <v>1600</v>
      </c>
      <c r="O12" s="10">
        <v>92631</v>
      </c>
      <c r="P12" s="10">
        <f t="shared" ref="P12:P67" si="4">B12-O12</f>
        <v>13683</v>
      </c>
      <c r="Q12" s="10">
        <f t="shared" si="3"/>
        <v>1600</v>
      </c>
    </row>
    <row r="13" spans="1:17" ht="22.5" customHeight="1" x14ac:dyDescent="0.3">
      <c r="A13" s="11" t="s">
        <v>18</v>
      </c>
      <c r="B13" s="12">
        <f>'[1]миграция август'!P28</f>
        <v>17407</v>
      </c>
      <c r="C13" s="14">
        <f>'[1]миграция август'!P30</f>
        <v>5927.7906014821619</v>
      </c>
      <c r="D13" s="12">
        <f>'[1]миграция август'!R28</f>
        <v>9224</v>
      </c>
      <c r="E13" s="12">
        <f t="shared" si="0"/>
        <v>52.990176365829832</v>
      </c>
      <c r="F13" s="12">
        <f>'[1]миграция август'!S28</f>
        <v>8183</v>
      </c>
      <c r="G13" s="12">
        <f t="shared" si="1"/>
        <v>47.009823634170161</v>
      </c>
      <c r="H13" s="13">
        <v>94</v>
      </c>
      <c r="I13" s="2" t="e">
        <f>D13+#REF!</f>
        <v>#REF!</v>
      </c>
      <c r="J13" s="2">
        <v>4762</v>
      </c>
      <c r="K13" s="2" t="e">
        <f>#REF!-J13</f>
        <v>#REF!</v>
      </c>
      <c r="L13" s="2">
        <v>11609</v>
      </c>
      <c r="M13" s="2">
        <v>285</v>
      </c>
      <c r="N13" s="2">
        <f t="shared" si="2"/>
        <v>83.555555555555557</v>
      </c>
      <c r="O13" s="2">
        <v>14738</v>
      </c>
      <c r="P13" s="2">
        <f t="shared" si="4"/>
        <v>2669</v>
      </c>
      <c r="Q13" s="2">
        <f t="shared" si="3"/>
        <v>83.555555555555557</v>
      </c>
    </row>
    <row r="14" spans="1:17" ht="22.5" customHeight="1" x14ac:dyDescent="0.3">
      <c r="A14" s="11" t="s">
        <v>19</v>
      </c>
      <c r="B14" s="12">
        <f>'[1]миграция август'!P31</f>
        <v>14812</v>
      </c>
      <c r="C14" s="14">
        <f>'[1]миграция август'!P33</f>
        <v>5879.3578854982443</v>
      </c>
      <c r="D14" s="12">
        <f>'[1]миграция август'!R31</f>
        <v>8646</v>
      </c>
      <c r="E14" s="12">
        <f t="shared" si="0"/>
        <v>58.371590602214418</v>
      </c>
      <c r="F14" s="12">
        <f>'[1]миграция август'!S31</f>
        <v>6166</v>
      </c>
      <c r="G14" s="12">
        <f t="shared" si="1"/>
        <v>41.628409397785582</v>
      </c>
      <c r="H14" s="13">
        <v>119</v>
      </c>
      <c r="I14" s="2" t="e">
        <f>D14+#REF!</f>
        <v>#REF!</v>
      </c>
      <c r="J14" s="2">
        <v>4815</v>
      </c>
      <c r="K14" s="2" t="e">
        <f>#REF!-J14</f>
        <v>#REF!</v>
      </c>
      <c r="L14" s="2">
        <v>9846</v>
      </c>
      <c r="M14" s="2">
        <v>350</v>
      </c>
      <c r="N14" s="2">
        <f t="shared" si="2"/>
        <v>105.77777777777777</v>
      </c>
      <c r="O14" s="2">
        <v>13688</v>
      </c>
      <c r="P14" s="2">
        <f t="shared" si="4"/>
        <v>1124</v>
      </c>
      <c r="Q14" s="2">
        <f t="shared" si="3"/>
        <v>105.77777777777777</v>
      </c>
    </row>
    <row r="15" spans="1:17" ht="22.5" customHeight="1" x14ac:dyDescent="0.3">
      <c r="A15" s="11" t="s">
        <v>20</v>
      </c>
      <c r="B15" s="12">
        <f>'[1]миграция август'!P34</f>
        <v>16565</v>
      </c>
      <c r="C15" s="14">
        <f>'[1]миграция август'!P36</f>
        <v>5578.8271657108362</v>
      </c>
      <c r="D15" s="12">
        <f>'[1]миграция август'!R34</f>
        <v>7105</v>
      </c>
      <c r="E15" s="12">
        <f t="shared" si="0"/>
        <v>42.891638997887114</v>
      </c>
      <c r="F15" s="12">
        <f>'[1]миграция август'!S34</f>
        <v>9460</v>
      </c>
      <c r="G15" s="12">
        <f t="shared" si="1"/>
        <v>57.108361002112886</v>
      </c>
      <c r="H15" s="13">
        <v>353</v>
      </c>
      <c r="I15" s="2" t="e">
        <f>D15+#REF!</f>
        <v>#REF!</v>
      </c>
      <c r="J15" s="2">
        <v>4578</v>
      </c>
      <c r="K15" s="2" t="e">
        <f>#REF!-J15</f>
        <v>#REF!</v>
      </c>
      <c r="L15" s="2">
        <v>8413</v>
      </c>
      <c r="M15" s="2">
        <v>119</v>
      </c>
      <c r="N15" s="2">
        <f t="shared" si="2"/>
        <v>313.77777777777777</v>
      </c>
      <c r="O15" s="2">
        <v>13999</v>
      </c>
      <c r="P15" s="2">
        <f t="shared" si="4"/>
        <v>2566</v>
      </c>
      <c r="Q15" s="2">
        <f t="shared" si="3"/>
        <v>313.77777777777777</v>
      </c>
    </row>
    <row r="16" spans="1:17" ht="22.5" customHeight="1" x14ac:dyDescent="0.3">
      <c r="A16" s="11" t="s">
        <v>21</v>
      </c>
      <c r="B16" s="12">
        <f>'[1]миграция август'!P37</f>
        <v>7988</v>
      </c>
      <c r="C16" s="14">
        <f>'[1]миграция август'!P39</f>
        <v>5690.6509764646971</v>
      </c>
      <c r="D16" s="12">
        <f>'[1]миграция август'!R37</f>
        <v>1062</v>
      </c>
      <c r="E16" s="12">
        <f t="shared" si="0"/>
        <v>13.294942413620431</v>
      </c>
      <c r="F16" s="12">
        <f>'[1]миграция август'!S37</f>
        <v>6926</v>
      </c>
      <c r="G16" s="12">
        <f t="shared" si="1"/>
        <v>86.705057586379581</v>
      </c>
      <c r="H16" s="13">
        <v>230</v>
      </c>
      <c r="I16" s="2" t="e">
        <f>D16+#REF!</f>
        <v>#REF!</v>
      </c>
      <c r="J16" s="2">
        <v>4529</v>
      </c>
      <c r="K16" s="2" t="e">
        <f>#REF!-J16</f>
        <v>#REF!</v>
      </c>
      <c r="L16" s="2">
        <v>3595</v>
      </c>
      <c r="M16" s="2">
        <v>359</v>
      </c>
      <c r="N16" s="2">
        <f t="shared" si="2"/>
        <v>204.44444444444446</v>
      </c>
      <c r="O16" s="2">
        <v>7343</v>
      </c>
      <c r="P16" s="2">
        <f t="shared" si="4"/>
        <v>645</v>
      </c>
      <c r="Q16" s="2">
        <f t="shared" si="3"/>
        <v>204.44444444444446</v>
      </c>
    </row>
    <row r="17" spans="1:17" ht="22.5" customHeight="1" x14ac:dyDescent="0.3">
      <c r="A17" s="11" t="s">
        <v>22</v>
      </c>
      <c r="B17" s="12">
        <f>'[1]миграция август'!P40</f>
        <v>11263</v>
      </c>
      <c r="C17" s="14">
        <f>'[1]миграция август'!P42</f>
        <v>5211.3080884311466</v>
      </c>
      <c r="D17" s="12">
        <f>'[1]миграция август'!R40</f>
        <v>4490</v>
      </c>
      <c r="E17" s="12">
        <f t="shared" si="0"/>
        <v>39.865044837077157</v>
      </c>
      <c r="F17" s="12">
        <f>'[1]миграция август'!S40</f>
        <v>6773</v>
      </c>
      <c r="G17" s="12">
        <f t="shared" si="1"/>
        <v>60.134955162922843</v>
      </c>
      <c r="H17" s="13">
        <v>259</v>
      </c>
      <c r="I17" s="2" t="e">
        <f>D17+#REF!</f>
        <v>#REF!</v>
      </c>
      <c r="J17" s="2">
        <v>4382</v>
      </c>
      <c r="K17" s="2" t="e">
        <f>#REF!-J17</f>
        <v>#REF!</v>
      </c>
      <c r="L17" s="2">
        <v>6189</v>
      </c>
      <c r="M17" s="2">
        <v>135</v>
      </c>
      <c r="N17" s="2">
        <f t="shared" si="2"/>
        <v>230.22222222222223</v>
      </c>
      <c r="O17" s="2">
        <v>9937</v>
      </c>
      <c r="P17" s="2">
        <f t="shared" si="4"/>
        <v>1326</v>
      </c>
      <c r="Q17" s="2">
        <f t="shared" si="3"/>
        <v>230.22222222222223</v>
      </c>
    </row>
    <row r="18" spans="1:17" ht="22.5" customHeight="1" x14ac:dyDescent="0.3">
      <c r="A18" s="11" t="s">
        <v>23</v>
      </c>
      <c r="B18" s="12">
        <f>'[1]миграция август'!P43</f>
        <v>5823</v>
      </c>
      <c r="C18" s="14">
        <f>'[1]миграция август'!P45</f>
        <v>5411.221363558303</v>
      </c>
      <c r="D18" s="12">
        <f>'[1]миграция август'!R43</f>
        <v>2654</v>
      </c>
      <c r="E18" s="12">
        <f t="shared" si="0"/>
        <v>45.577880817448055</v>
      </c>
      <c r="F18" s="12">
        <f>'[1]миграция август'!S43</f>
        <v>3169</v>
      </c>
      <c r="G18" s="12">
        <f t="shared" si="1"/>
        <v>54.422119182551953</v>
      </c>
      <c r="H18" s="13">
        <v>12</v>
      </c>
      <c r="I18" s="2" t="e">
        <f>D18+#REF!</f>
        <v>#REF!</v>
      </c>
      <c r="J18" s="2">
        <v>4394</v>
      </c>
      <c r="K18" s="2" t="e">
        <f>#REF!-J18</f>
        <v>#REF!</v>
      </c>
      <c r="L18" s="2">
        <v>2923</v>
      </c>
      <c r="M18" s="2">
        <v>183</v>
      </c>
      <c r="N18" s="2">
        <f t="shared" si="2"/>
        <v>10.666666666666666</v>
      </c>
      <c r="O18" s="2">
        <v>5351</v>
      </c>
      <c r="P18" s="2">
        <f t="shared" si="4"/>
        <v>472</v>
      </c>
      <c r="Q18" s="2">
        <f t="shared" si="3"/>
        <v>10.666666666666666</v>
      </c>
    </row>
    <row r="19" spans="1:17" ht="22.5" customHeight="1" x14ac:dyDescent="0.3">
      <c r="A19" s="11" t="s">
        <v>24</v>
      </c>
      <c r="B19" s="12">
        <f>'[1]миграция август'!P46</f>
        <v>18963</v>
      </c>
      <c r="C19" s="14">
        <f>'[1]миграция август'!P48</f>
        <v>5537.4988662131518</v>
      </c>
      <c r="D19" s="12">
        <f>'[1]миграция август'!R46</f>
        <v>9937</v>
      </c>
      <c r="E19" s="12">
        <f t="shared" si="0"/>
        <v>52.402046089753732</v>
      </c>
      <c r="F19" s="12">
        <f>'[1]миграция август'!S46</f>
        <v>9026</v>
      </c>
      <c r="G19" s="12">
        <f t="shared" si="1"/>
        <v>47.597953910246268</v>
      </c>
      <c r="H19" s="13">
        <v>605</v>
      </c>
      <c r="I19" s="2" t="e">
        <f>D19+#REF!</f>
        <v>#REF!</v>
      </c>
      <c r="J19" s="2">
        <v>4544</v>
      </c>
      <c r="K19" s="2" t="e">
        <f>#REF!-J19</f>
        <v>#REF!</v>
      </c>
      <c r="L19" s="2">
        <v>11594</v>
      </c>
      <c r="M19" s="2">
        <v>561</v>
      </c>
      <c r="N19" s="2">
        <f t="shared" si="2"/>
        <v>537.77777777777783</v>
      </c>
      <c r="O19" s="2">
        <v>16136</v>
      </c>
      <c r="P19" s="2">
        <f t="shared" si="4"/>
        <v>2827</v>
      </c>
      <c r="Q19" s="2">
        <f t="shared" si="3"/>
        <v>537.77777777777783</v>
      </c>
    </row>
    <row r="20" spans="1:17" ht="22.5" customHeight="1" x14ac:dyDescent="0.3">
      <c r="A20" s="11" t="s">
        <v>25</v>
      </c>
      <c r="B20" s="12">
        <f>'[1]миграция август'!P49</f>
        <v>13493</v>
      </c>
      <c r="C20" s="14">
        <f>'[1]миграция август'!P51</f>
        <v>5473.0309049136586</v>
      </c>
      <c r="D20" s="12">
        <f>'[1]миграция август'!R49</f>
        <v>3342</v>
      </c>
      <c r="E20" s="12">
        <f t="shared" si="0"/>
        <v>24.76839842881494</v>
      </c>
      <c r="F20" s="12">
        <f>'[1]миграция август'!S49</f>
        <v>10151</v>
      </c>
      <c r="G20" s="12">
        <f t="shared" si="1"/>
        <v>75.231601571185053</v>
      </c>
      <c r="H20" s="13">
        <v>128</v>
      </c>
      <c r="I20" s="2" t="e">
        <f>D20+#REF!</f>
        <v>#REF!</v>
      </c>
      <c r="J20" s="2">
        <v>4407</v>
      </c>
      <c r="K20" s="2" t="e">
        <f>#REF!-J20</f>
        <v>#REF!</v>
      </c>
      <c r="L20" s="2">
        <v>5718</v>
      </c>
      <c r="M20" s="2">
        <v>96</v>
      </c>
      <c r="N20" s="2">
        <f t="shared" si="2"/>
        <v>113.77777777777777</v>
      </c>
      <c r="O20" s="2">
        <v>11439</v>
      </c>
      <c r="P20" s="2">
        <f t="shared" si="4"/>
        <v>2054</v>
      </c>
      <c r="Q20" s="2">
        <f t="shared" si="3"/>
        <v>113.77777777777777</v>
      </c>
    </row>
    <row r="21" spans="1:17" s="10" customFormat="1" ht="22.5" customHeight="1" x14ac:dyDescent="0.3">
      <c r="A21" s="7" t="s">
        <v>26</v>
      </c>
      <c r="B21" s="8">
        <f>SUM(B22:B26)</f>
        <v>51654</v>
      </c>
      <c r="C21" s="8">
        <f>'[1]миграция август'!P54</f>
        <v>6026.6480233863786</v>
      </c>
      <c r="D21" s="8">
        <f>SUM(D22:D26)</f>
        <v>13518</v>
      </c>
      <c r="E21" s="8">
        <f t="shared" si="0"/>
        <v>26.170286909048667</v>
      </c>
      <c r="F21" s="8">
        <f>SUM(F22:F26)</f>
        <v>38136</v>
      </c>
      <c r="G21" s="8">
        <f t="shared" si="1"/>
        <v>73.82971309095133</v>
      </c>
      <c r="H21" s="9">
        <v>2732</v>
      </c>
      <c r="I21" s="10" t="e">
        <f>D21+#REF!</f>
        <v>#REF!</v>
      </c>
      <c r="J21" s="10">
        <v>4295</v>
      </c>
      <c r="K21" s="10" t="e">
        <f>#REF!-J21</f>
        <v>#REF!</v>
      </c>
      <c r="L21" s="10">
        <v>32438</v>
      </c>
      <c r="M21" s="10">
        <v>2406</v>
      </c>
      <c r="N21" s="10">
        <f t="shared" si="2"/>
        <v>2428.4444444444443</v>
      </c>
      <c r="O21" s="10">
        <v>57752</v>
      </c>
      <c r="P21" s="10">
        <f t="shared" si="4"/>
        <v>-6098</v>
      </c>
      <c r="Q21" s="10">
        <f t="shared" si="3"/>
        <v>2428.4444444444443</v>
      </c>
    </row>
    <row r="22" spans="1:17" ht="22.5" customHeight="1" x14ac:dyDescent="0.3">
      <c r="A22" s="11" t="s">
        <v>27</v>
      </c>
      <c r="B22" s="12">
        <f>'[1]миграция август'!P55</f>
        <v>16893</v>
      </c>
      <c r="C22" s="14">
        <f>'[1]миграция август'!P57</f>
        <v>6378.9065293316762</v>
      </c>
      <c r="D22" s="12">
        <f>'[1]миграция август'!R55</f>
        <v>4425</v>
      </c>
      <c r="E22" s="12">
        <f t="shared" si="0"/>
        <v>26.194281655123426</v>
      </c>
      <c r="F22" s="12">
        <f>'[1]миграция август'!S55</f>
        <v>12468</v>
      </c>
      <c r="G22" s="12">
        <f t="shared" si="1"/>
        <v>73.805718344876581</v>
      </c>
      <c r="H22" s="13">
        <v>373</v>
      </c>
      <c r="I22" s="2" t="e">
        <f>D22+#REF!</f>
        <v>#REF!</v>
      </c>
      <c r="J22" s="2">
        <v>4726</v>
      </c>
      <c r="K22" s="2" t="e">
        <f>#REF!-J22</f>
        <v>#REF!</v>
      </c>
      <c r="L22" s="2">
        <v>3497</v>
      </c>
      <c r="M22" s="2">
        <v>219</v>
      </c>
      <c r="N22" s="2">
        <f t="shared" si="2"/>
        <v>331.55555555555554</v>
      </c>
      <c r="O22" s="2">
        <v>7402</v>
      </c>
      <c r="P22" s="2">
        <f t="shared" si="4"/>
        <v>9491</v>
      </c>
      <c r="Q22" s="2">
        <f t="shared" si="3"/>
        <v>331.55555555555554</v>
      </c>
    </row>
    <row r="23" spans="1:17" ht="22.5" customHeight="1" x14ac:dyDescent="0.3">
      <c r="A23" s="11" t="s">
        <v>28</v>
      </c>
      <c r="B23" s="12">
        <f>'[1]миграция август'!P58</f>
        <v>10960</v>
      </c>
      <c r="C23" s="14">
        <f>'[1]миграция август'!P60</f>
        <v>6116.0513686131389</v>
      </c>
      <c r="D23" s="12">
        <f>'[1]миграция август'!R58</f>
        <v>2489</v>
      </c>
      <c r="E23" s="12">
        <f t="shared" si="0"/>
        <v>22.709854014598541</v>
      </c>
      <c r="F23" s="12">
        <f>'[1]миграция август'!S58</f>
        <v>8471</v>
      </c>
      <c r="G23" s="12">
        <f t="shared" si="1"/>
        <v>77.290145985401466</v>
      </c>
      <c r="H23" s="13">
        <v>200</v>
      </c>
      <c r="I23" s="2" t="e">
        <f>D23+#REF!</f>
        <v>#REF!</v>
      </c>
      <c r="J23" s="2">
        <v>4378</v>
      </c>
      <c r="K23" s="2" t="e">
        <f>#REF!-J23</f>
        <v>#REF!</v>
      </c>
      <c r="L23" s="2">
        <v>1507</v>
      </c>
      <c r="M23" s="2">
        <v>131</v>
      </c>
      <c r="N23" s="2">
        <f t="shared" si="2"/>
        <v>177.77777777777777</v>
      </c>
      <c r="O23" s="2">
        <v>5023</v>
      </c>
      <c r="P23" s="2">
        <f t="shared" si="4"/>
        <v>5937</v>
      </c>
      <c r="Q23" s="2">
        <f t="shared" si="3"/>
        <v>177.77777777777777</v>
      </c>
    </row>
    <row r="24" spans="1:17" ht="22.5" customHeight="1" x14ac:dyDescent="0.3">
      <c r="A24" s="11" t="s">
        <v>29</v>
      </c>
      <c r="B24" s="12">
        <f>'[1]миграция август'!P61</f>
        <v>5545</v>
      </c>
      <c r="C24" s="14">
        <f>'[1]миграция август'!P63</f>
        <v>5886.9359783588816</v>
      </c>
      <c r="D24" s="12">
        <f>'[1]миграция август'!R61</f>
        <v>1797</v>
      </c>
      <c r="E24" s="12">
        <f t="shared" si="0"/>
        <v>32.407574391343552</v>
      </c>
      <c r="F24" s="12">
        <f>'[1]миграция август'!S61</f>
        <v>3748</v>
      </c>
      <c r="G24" s="12">
        <f t="shared" si="1"/>
        <v>67.592425608656441</v>
      </c>
      <c r="H24" s="13">
        <v>468</v>
      </c>
      <c r="I24" s="2" t="e">
        <f>D24+#REF!</f>
        <v>#REF!</v>
      </c>
      <c r="J24" s="2">
        <v>4098</v>
      </c>
      <c r="K24" s="2" t="e">
        <f>#REF!-J24</f>
        <v>#REF!</v>
      </c>
      <c r="L24" s="2">
        <v>5374</v>
      </c>
      <c r="M24" s="2">
        <v>69</v>
      </c>
      <c r="N24" s="2">
        <f t="shared" si="2"/>
        <v>416</v>
      </c>
      <c r="O24" s="2">
        <v>8126</v>
      </c>
      <c r="P24" s="2">
        <f t="shared" si="4"/>
        <v>-2581</v>
      </c>
      <c r="Q24" s="2">
        <f t="shared" si="3"/>
        <v>416</v>
      </c>
    </row>
    <row r="25" spans="1:17" ht="22.5" customHeight="1" x14ac:dyDescent="0.3">
      <c r="A25" s="11" t="s">
        <v>30</v>
      </c>
      <c r="B25" s="12">
        <f>'[1]миграция август'!P64</f>
        <v>7858</v>
      </c>
      <c r="C25" s="14">
        <f>'[1]миграция август'!P66</f>
        <v>5652.652074319165</v>
      </c>
      <c r="D25" s="12">
        <f>'[1]миграция август'!R64</f>
        <v>2585</v>
      </c>
      <c r="E25" s="12">
        <f t="shared" si="0"/>
        <v>32.896411300585392</v>
      </c>
      <c r="F25" s="12">
        <f>'[1]миграция август'!S64</f>
        <v>5273</v>
      </c>
      <c r="G25" s="12">
        <f t="shared" si="1"/>
        <v>67.103588699414601</v>
      </c>
      <c r="H25" s="13">
        <v>223</v>
      </c>
      <c r="I25" s="2" t="e">
        <f>D25+#REF!</f>
        <v>#REF!</v>
      </c>
      <c r="J25" s="2">
        <v>4184</v>
      </c>
      <c r="K25" s="2" t="e">
        <f>#REF!-J25</f>
        <v>#REF!</v>
      </c>
      <c r="L25" s="2">
        <v>5896</v>
      </c>
      <c r="M25" s="2">
        <v>438</v>
      </c>
      <c r="N25" s="2">
        <f t="shared" si="2"/>
        <v>198.22222222222223</v>
      </c>
      <c r="O25" s="2">
        <v>10692</v>
      </c>
      <c r="P25" s="2">
        <f t="shared" si="4"/>
        <v>-2834</v>
      </c>
      <c r="Q25" s="2">
        <f t="shared" si="3"/>
        <v>198.22222222222223</v>
      </c>
    </row>
    <row r="26" spans="1:17" ht="22.5" customHeight="1" x14ac:dyDescent="0.3">
      <c r="A26" s="11" t="s">
        <v>31</v>
      </c>
      <c r="B26" s="12">
        <f>'[1]миграция август'!P67</f>
        <v>10398</v>
      </c>
      <c r="C26" s="14">
        <f>'[1]миграция август'!P69</f>
        <v>5717.2615887670709</v>
      </c>
      <c r="D26" s="12">
        <f>'[1]миграция август'!R67</f>
        <v>2222</v>
      </c>
      <c r="E26" s="12">
        <f t="shared" si="0"/>
        <v>21.369494133487208</v>
      </c>
      <c r="F26" s="12">
        <f>'[1]миграция август'!S67</f>
        <v>8176</v>
      </c>
      <c r="G26" s="12">
        <f t="shared" si="1"/>
        <v>78.630505866512792</v>
      </c>
      <c r="H26" s="13">
        <v>568</v>
      </c>
      <c r="I26" s="2" t="e">
        <f>D26+#REF!</f>
        <v>#REF!</v>
      </c>
      <c r="J26" s="2">
        <v>4167</v>
      </c>
      <c r="K26" s="2" t="e">
        <f>#REF!-J26</f>
        <v>#REF!</v>
      </c>
      <c r="L26" s="2">
        <v>6625</v>
      </c>
      <c r="M26" s="2">
        <v>483</v>
      </c>
      <c r="N26" s="2">
        <f t="shared" si="2"/>
        <v>504.88888888888891</v>
      </c>
      <c r="O26" s="2">
        <v>10517</v>
      </c>
      <c r="P26" s="2">
        <f t="shared" si="4"/>
        <v>-119</v>
      </c>
      <c r="Q26" s="2">
        <f t="shared" si="3"/>
        <v>504.88888888888891</v>
      </c>
    </row>
    <row r="27" spans="1:17" s="10" customFormat="1" ht="22.5" customHeight="1" x14ac:dyDescent="0.3">
      <c r="A27" s="7" t="s">
        <v>32</v>
      </c>
      <c r="B27" s="8">
        <f>SUM(B28:B34)</f>
        <v>64689</v>
      </c>
      <c r="C27" s="8">
        <f>'[1]миграция август'!P72</f>
        <v>5414.6330634265487</v>
      </c>
      <c r="D27" s="8">
        <f>SUM(D28:D34)</f>
        <v>23046</v>
      </c>
      <c r="E27" s="8">
        <f t="shared" si="0"/>
        <v>35.62584056021889</v>
      </c>
      <c r="F27" s="8">
        <f>SUM(F28:F34)</f>
        <v>41643</v>
      </c>
      <c r="G27" s="8">
        <f t="shared" si="1"/>
        <v>64.37415943978111</v>
      </c>
      <c r="H27" s="9">
        <v>649</v>
      </c>
      <c r="I27" s="10" t="e">
        <f>D27+#REF!</f>
        <v>#REF!</v>
      </c>
      <c r="J27" s="10">
        <v>4257</v>
      </c>
      <c r="K27" s="10" t="e">
        <f>#REF!-J27</f>
        <v>#REF!</v>
      </c>
      <c r="L27" s="10">
        <v>4481</v>
      </c>
      <c r="M27" s="10">
        <v>632</v>
      </c>
      <c r="N27" s="10">
        <f t="shared" si="2"/>
        <v>576.88888888888891</v>
      </c>
      <c r="O27" s="10">
        <v>8111</v>
      </c>
      <c r="P27" s="10">
        <f t="shared" si="4"/>
        <v>56578</v>
      </c>
      <c r="Q27" s="10">
        <f t="shared" si="3"/>
        <v>576.88888888888891</v>
      </c>
    </row>
    <row r="28" spans="1:17" ht="22.5" customHeight="1" x14ac:dyDescent="0.3">
      <c r="A28" s="11" t="s">
        <v>33</v>
      </c>
      <c r="B28" s="12">
        <f>'[1]миграция август'!P73</f>
        <v>8149</v>
      </c>
      <c r="C28" s="14">
        <f>'[1]миграция август'!P75</f>
        <v>6120.4207878267271</v>
      </c>
      <c r="D28" s="12">
        <f>'[1]миграция август'!R73</f>
        <v>2105</v>
      </c>
      <c r="E28" s="12">
        <f t="shared" si="0"/>
        <v>25.831390354644739</v>
      </c>
      <c r="F28" s="12">
        <f>'[1]миграция август'!S73</f>
        <v>6044</v>
      </c>
      <c r="G28" s="12">
        <f t="shared" si="1"/>
        <v>74.168609645355261</v>
      </c>
      <c r="H28" s="13">
        <v>251</v>
      </c>
      <c r="I28" s="2" t="e">
        <f>D28+#REF!</f>
        <v>#REF!</v>
      </c>
      <c r="J28" s="2">
        <v>4411</v>
      </c>
      <c r="K28" s="2" t="e">
        <f>#REF!-J28</f>
        <v>#REF!</v>
      </c>
      <c r="L28" s="2">
        <v>5058</v>
      </c>
      <c r="M28" s="2">
        <v>434</v>
      </c>
      <c r="N28" s="2">
        <f t="shared" si="2"/>
        <v>223.11111111111111</v>
      </c>
      <c r="O28" s="2">
        <v>7881</v>
      </c>
      <c r="P28" s="2">
        <f t="shared" si="4"/>
        <v>268</v>
      </c>
      <c r="Q28" s="2">
        <f t="shared" si="3"/>
        <v>223.11111111111111</v>
      </c>
    </row>
    <row r="29" spans="1:17" ht="22.5" customHeight="1" x14ac:dyDescent="0.3">
      <c r="A29" s="11" t="s">
        <v>34</v>
      </c>
      <c r="B29" s="12">
        <f>'[1]миграция август'!P76</f>
        <v>5974</v>
      </c>
      <c r="C29" s="14">
        <f>'[1]миграция август'!P78</f>
        <v>5493.2597924338797</v>
      </c>
      <c r="D29" s="12">
        <f>'[1]миграция август'!R76</f>
        <v>800</v>
      </c>
      <c r="E29" s="12">
        <f t="shared" si="0"/>
        <v>13.391362571141613</v>
      </c>
      <c r="F29" s="12">
        <f>'[1]миграция август'!S76</f>
        <v>5174</v>
      </c>
      <c r="G29" s="12">
        <f t="shared" si="1"/>
        <v>86.608637428858387</v>
      </c>
      <c r="H29" s="13">
        <v>1025</v>
      </c>
      <c r="I29" s="2" t="e">
        <f>D29+#REF!</f>
        <v>#REF!</v>
      </c>
      <c r="J29" s="2">
        <v>4690</v>
      </c>
      <c r="K29" s="2" t="e">
        <f>#REF!-J29</f>
        <v>#REF!</v>
      </c>
      <c r="L29" s="2">
        <v>22582</v>
      </c>
      <c r="M29" s="2">
        <v>2057</v>
      </c>
      <c r="N29" s="2">
        <f t="shared" si="2"/>
        <v>911.11111111111109</v>
      </c>
      <c r="O29" s="2">
        <v>48022</v>
      </c>
      <c r="P29" s="2">
        <f t="shared" si="4"/>
        <v>-42048</v>
      </c>
      <c r="Q29" s="2">
        <f t="shared" si="3"/>
        <v>911.11111111111109</v>
      </c>
    </row>
    <row r="30" spans="1:17" ht="22.5" customHeight="1" x14ac:dyDescent="0.3">
      <c r="A30" s="11" t="s">
        <v>35</v>
      </c>
      <c r="B30" s="12">
        <f>'[1]миграция август'!P79</f>
        <v>9431</v>
      </c>
      <c r="C30" s="14">
        <f>'[1]миграция август'!P81</f>
        <v>5302.7661965857278</v>
      </c>
      <c r="D30" s="12">
        <f>'[1]миграция август'!R79</f>
        <v>3468</v>
      </c>
      <c r="E30" s="12">
        <f t="shared" si="0"/>
        <v>36.772346516806273</v>
      </c>
      <c r="F30" s="12">
        <f>'[1]миграция август'!S79</f>
        <v>5963</v>
      </c>
      <c r="G30" s="12">
        <f t="shared" si="1"/>
        <v>63.227653483193727</v>
      </c>
      <c r="H30" s="13">
        <v>316</v>
      </c>
      <c r="I30" s="2" t="e">
        <f>D30+#REF!</f>
        <v>#REF!</v>
      </c>
      <c r="J30" s="2">
        <v>4563</v>
      </c>
      <c r="K30" s="2" t="e">
        <f>#REF!-J30</f>
        <v>#REF!</v>
      </c>
      <c r="L30" s="2">
        <v>2640</v>
      </c>
      <c r="M30" s="2">
        <v>330</v>
      </c>
      <c r="N30" s="2">
        <f t="shared" si="2"/>
        <v>280.88888888888891</v>
      </c>
      <c r="O30" s="2">
        <v>5117</v>
      </c>
      <c r="P30" s="2">
        <f t="shared" si="4"/>
        <v>4314</v>
      </c>
      <c r="Q30" s="2">
        <f t="shared" si="3"/>
        <v>280.88888888888891</v>
      </c>
    </row>
    <row r="31" spans="1:17" ht="22.5" customHeight="1" x14ac:dyDescent="0.3">
      <c r="A31" s="11" t="s">
        <v>36</v>
      </c>
      <c r="B31" s="12">
        <f>'[1]миграция август'!P82</f>
        <v>12100</v>
      </c>
      <c r="C31" s="14">
        <f>'[1]миграция август'!P84</f>
        <v>5398.7233057851236</v>
      </c>
      <c r="D31" s="12">
        <f>'[1]миграция август'!R82</f>
        <v>4278</v>
      </c>
      <c r="E31" s="12">
        <f t="shared" si="0"/>
        <v>35.355371900826448</v>
      </c>
      <c r="F31" s="12">
        <f>'[1]миграция август'!S82</f>
        <v>7822</v>
      </c>
      <c r="G31" s="12">
        <f t="shared" si="1"/>
        <v>64.644628099173545</v>
      </c>
      <c r="H31" s="13">
        <v>4</v>
      </c>
      <c r="I31" s="2" t="e">
        <f>D31+#REF!</f>
        <v>#REF!</v>
      </c>
      <c r="J31" s="2">
        <v>4748</v>
      </c>
      <c r="K31" s="2" t="e">
        <f>#REF!-J31</f>
        <v>#REF!</v>
      </c>
      <c r="L31" s="2">
        <v>3939</v>
      </c>
      <c r="M31" s="2">
        <v>339</v>
      </c>
      <c r="N31" s="2">
        <f t="shared" si="2"/>
        <v>3.5555555555555554</v>
      </c>
      <c r="O31" s="2">
        <v>10117</v>
      </c>
      <c r="P31" s="2">
        <f t="shared" si="4"/>
        <v>1983</v>
      </c>
      <c r="Q31" s="2">
        <f t="shared" si="3"/>
        <v>3.5555555555555554</v>
      </c>
    </row>
    <row r="32" spans="1:17" ht="22.5" customHeight="1" x14ac:dyDescent="0.3">
      <c r="A32" s="11" t="s">
        <v>37</v>
      </c>
      <c r="B32" s="12">
        <f>'[1]миграция август'!P85</f>
        <v>11815</v>
      </c>
      <c r="C32" s="14">
        <f>'[1]миграция август'!P87</f>
        <v>5232.1234870926792</v>
      </c>
      <c r="D32" s="12">
        <f>'[1]миграция август'!R85</f>
        <v>5024</v>
      </c>
      <c r="E32" s="12">
        <f t="shared" si="0"/>
        <v>42.52221752010157</v>
      </c>
      <c r="F32" s="12">
        <f>'[1]миграция август'!S85</f>
        <v>6791</v>
      </c>
      <c r="G32" s="12">
        <f t="shared" si="1"/>
        <v>57.47778247989843</v>
      </c>
      <c r="H32" s="13">
        <v>285</v>
      </c>
      <c r="I32" s="2" t="e">
        <f>D32+#REF!</f>
        <v>#REF!</v>
      </c>
      <c r="J32" s="2">
        <v>4573</v>
      </c>
      <c r="K32" s="2" t="e">
        <f>#REF!-J32</f>
        <v>#REF!</v>
      </c>
      <c r="L32" s="2">
        <v>4113</v>
      </c>
      <c r="M32" s="2">
        <v>207</v>
      </c>
      <c r="N32" s="2">
        <f t="shared" si="2"/>
        <v>253.33333333333334</v>
      </c>
      <c r="O32" s="2">
        <v>7207</v>
      </c>
      <c r="P32" s="2">
        <f t="shared" si="4"/>
        <v>4608</v>
      </c>
      <c r="Q32" s="2">
        <f t="shared" si="3"/>
        <v>253.33333333333334</v>
      </c>
    </row>
    <row r="33" spans="1:17" ht="22.5" customHeight="1" x14ac:dyDescent="0.3">
      <c r="A33" s="11" t="s">
        <v>38</v>
      </c>
      <c r="B33" s="14">
        <f>'[1]миграция август'!P88</f>
        <v>8824</v>
      </c>
      <c r="C33" s="14">
        <f>'[1]миграция август'!P90</f>
        <v>5364.287878513147</v>
      </c>
      <c r="D33" s="12">
        <f>'[1]миграция август'!R88</f>
        <v>3525</v>
      </c>
      <c r="E33" s="12">
        <f t="shared" si="0"/>
        <v>39.947869446962834</v>
      </c>
      <c r="F33" s="12">
        <f>'[1]миграция август'!S88</f>
        <v>5299</v>
      </c>
      <c r="G33" s="12">
        <f t="shared" si="1"/>
        <v>60.052130553037173</v>
      </c>
      <c r="H33" s="13">
        <v>287</v>
      </c>
      <c r="I33" s="2" t="e">
        <f>D33+#REF!</f>
        <v>#REF!</v>
      </c>
      <c r="J33" s="2">
        <v>4482</v>
      </c>
      <c r="K33" s="2" t="e">
        <f>#REF!-J33</f>
        <v>#REF!</v>
      </c>
      <c r="L33" s="2">
        <v>5413</v>
      </c>
      <c r="M33" s="2">
        <v>380</v>
      </c>
      <c r="N33" s="2">
        <f t="shared" si="2"/>
        <v>255.11111111111111</v>
      </c>
      <c r="O33" s="2">
        <v>9672</v>
      </c>
      <c r="P33" s="2">
        <f t="shared" si="4"/>
        <v>-848</v>
      </c>
      <c r="Q33" s="2">
        <f t="shared" si="3"/>
        <v>255.11111111111111</v>
      </c>
    </row>
    <row r="34" spans="1:17" ht="22.5" customHeight="1" x14ac:dyDescent="0.3">
      <c r="A34" s="11" t="s">
        <v>39</v>
      </c>
      <c r="B34" s="14">
        <f>'[1]миграция август'!P91</f>
        <v>8396</v>
      </c>
      <c r="C34" s="14">
        <f>'[1]миграция август'!P93</f>
        <v>5131.991424487851</v>
      </c>
      <c r="D34" s="12">
        <f>'[1]миграция август'!R91</f>
        <v>3846</v>
      </c>
      <c r="E34" s="12">
        <f t="shared" si="0"/>
        <v>45.807527393997141</v>
      </c>
      <c r="F34" s="12">
        <f>'[1]миграция август'!S91</f>
        <v>4550</v>
      </c>
      <c r="G34" s="12">
        <f t="shared" si="1"/>
        <v>54.192472606002859</v>
      </c>
      <c r="H34" s="13">
        <v>133</v>
      </c>
      <c r="I34" s="2" t="e">
        <f>D34+#REF!</f>
        <v>#REF!</v>
      </c>
      <c r="J34" s="2">
        <v>4873</v>
      </c>
      <c r="K34" s="2" t="e">
        <f>#REF!-J34</f>
        <v>#REF!</v>
      </c>
      <c r="L34" s="2">
        <v>6477</v>
      </c>
      <c r="M34" s="2">
        <v>801</v>
      </c>
      <c r="N34" s="2">
        <f t="shared" si="2"/>
        <v>118.22222222222223</v>
      </c>
      <c r="O34" s="2">
        <v>15909</v>
      </c>
      <c r="P34" s="2">
        <f t="shared" si="4"/>
        <v>-7513</v>
      </c>
      <c r="Q34" s="2">
        <f t="shared" si="3"/>
        <v>118.22222222222223</v>
      </c>
    </row>
    <row r="35" spans="1:17" s="10" customFormat="1" ht="22.5" customHeight="1" x14ac:dyDescent="0.3">
      <c r="A35" s="8" t="s">
        <v>40</v>
      </c>
      <c r="B35" s="8">
        <f>SUM(B36:B39)</f>
        <v>30691</v>
      </c>
      <c r="C35" s="8">
        <f>'[1]миграция август'!P96</f>
        <v>5218.2160242416339</v>
      </c>
      <c r="D35" s="8">
        <f>SUM(D36:D39)</f>
        <v>7439</v>
      </c>
      <c r="E35" s="8">
        <f t="shared" si="0"/>
        <v>24.238376071160928</v>
      </c>
      <c r="F35" s="8">
        <f>SUM(F36:F39)</f>
        <v>23252</v>
      </c>
      <c r="G35" s="8">
        <f t="shared" si="1"/>
        <v>75.761623928839072</v>
      </c>
      <c r="H35" s="9">
        <v>935</v>
      </c>
      <c r="I35" s="10" t="e">
        <f>D35+#REF!</f>
        <v>#REF!</v>
      </c>
      <c r="J35" s="10">
        <v>4194</v>
      </c>
      <c r="K35" s="10" t="e">
        <f>#REF!-J35</f>
        <v>#REF!</v>
      </c>
      <c r="L35" s="10">
        <v>12371</v>
      </c>
      <c r="M35" s="10">
        <v>862</v>
      </c>
      <c r="N35" s="10">
        <f t="shared" si="2"/>
        <v>831.11111111111109</v>
      </c>
      <c r="O35" s="10">
        <v>27043</v>
      </c>
      <c r="P35" s="10">
        <f t="shared" si="4"/>
        <v>3648</v>
      </c>
      <c r="Q35" s="10">
        <f t="shared" si="3"/>
        <v>831.11111111111109</v>
      </c>
    </row>
    <row r="36" spans="1:17" ht="22.5" customHeight="1" x14ac:dyDescent="0.3">
      <c r="A36" s="14" t="s">
        <v>41</v>
      </c>
      <c r="B36" s="14">
        <f>'[1]миграция август'!P97</f>
        <v>6770</v>
      </c>
      <c r="C36" s="14">
        <f>'[1]миграция август'!P99</f>
        <v>5181.9838995568689</v>
      </c>
      <c r="D36" s="12">
        <f>'[1]миграция август'!R97</f>
        <v>1677</v>
      </c>
      <c r="E36" s="12">
        <f t="shared" si="0"/>
        <v>24.77104874446086</v>
      </c>
      <c r="F36" s="12">
        <f>'[1]миграция август'!S97</f>
        <v>5093</v>
      </c>
      <c r="G36" s="12">
        <f t="shared" si="1"/>
        <v>75.228951255539144</v>
      </c>
      <c r="H36" s="13">
        <v>695</v>
      </c>
      <c r="I36" s="2" t="e">
        <f>D36+#REF!</f>
        <v>#REF!</v>
      </c>
      <c r="J36" s="2">
        <v>4269</v>
      </c>
      <c r="K36" s="2" t="e">
        <f>#REF!-J36</f>
        <v>#REF!</v>
      </c>
      <c r="L36" s="2">
        <v>4895</v>
      </c>
      <c r="M36" s="2">
        <v>393</v>
      </c>
      <c r="N36" s="2">
        <f t="shared" si="2"/>
        <v>617.77777777777783</v>
      </c>
      <c r="O36" s="2">
        <v>11505</v>
      </c>
      <c r="P36" s="2">
        <f t="shared" si="4"/>
        <v>-4735</v>
      </c>
      <c r="Q36" s="2">
        <f t="shared" si="3"/>
        <v>617.77777777777783</v>
      </c>
    </row>
    <row r="37" spans="1:17" ht="22.5" customHeight="1" x14ac:dyDescent="0.3">
      <c r="A37" s="14" t="s">
        <v>42</v>
      </c>
      <c r="B37" s="14">
        <f>'[1]миграция август'!P100</f>
        <v>7648</v>
      </c>
      <c r="C37" s="14">
        <f>'[1]миграция август'!P102</f>
        <v>5040.695475941423</v>
      </c>
      <c r="D37" s="12">
        <f>'[1]миграция август'!R100</f>
        <v>2096</v>
      </c>
      <c r="E37" s="12">
        <f t="shared" si="0"/>
        <v>27.405857740585777</v>
      </c>
      <c r="F37" s="12">
        <f>'[1]миграция август'!S100</f>
        <v>5552</v>
      </c>
      <c r="G37" s="12">
        <f t="shared" si="1"/>
        <v>72.594142259414227</v>
      </c>
      <c r="H37" s="13">
        <v>177</v>
      </c>
      <c r="I37" s="2" t="e">
        <f>D37+#REF!</f>
        <v>#REF!</v>
      </c>
      <c r="J37" s="2">
        <v>4253</v>
      </c>
      <c r="K37" s="2" t="e">
        <f>#REF!-J37</f>
        <v>#REF!</v>
      </c>
      <c r="L37" s="2">
        <v>2153</v>
      </c>
      <c r="M37" s="2">
        <v>54</v>
      </c>
      <c r="N37" s="2">
        <f t="shared" si="2"/>
        <v>157.33333333333334</v>
      </c>
      <c r="O37" s="2">
        <v>5805</v>
      </c>
      <c r="P37" s="2">
        <f t="shared" si="4"/>
        <v>1843</v>
      </c>
      <c r="Q37" s="2">
        <f t="shared" si="3"/>
        <v>157.33333333333334</v>
      </c>
    </row>
    <row r="38" spans="1:17" ht="22.5" customHeight="1" x14ac:dyDescent="0.3">
      <c r="A38" s="14" t="s">
        <v>43</v>
      </c>
      <c r="B38" s="14">
        <f>'[1]миграция август'!P103</f>
        <v>3672</v>
      </c>
      <c r="C38" s="14">
        <f>'[1]миграция август'!P105</f>
        <v>5092.0727124183004</v>
      </c>
      <c r="D38" s="12">
        <f>'[1]миграция август'!R103</f>
        <v>1107</v>
      </c>
      <c r="E38" s="12">
        <f t="shared" si="0"/>
        <v>30.147058823529409</v>
      </c>
      <c r="F38" s="12">
        <f>'[1]миграция август'!S103</f>
        <v>2565</v>
      </c>
      <c r="G38" s="12">
        <f t="shared" si="1"/>
        <v>69.85294117647058</v>
      </c>
      <c r="H38" s="13"/>
      <c r="I38" s="2" t="e">
        <f>D38+#REF!</f>
        <v>#REF!</v>
      </c>
      <c r="J38" s="2">
        <v>4073</v>
      </c>
      <c r="K38" s="2" t="e">
        <f>#REF!-J38</f>
        <v>#REF!</v>
      </c>
      <c r="L38" s="2">
        <v>3598</v>
      </c>
      <c r="M38" s="2">
        <v>251</v>
      </c>
      <c r="N38" s="2">
        <f t="shared" si="2"/>
        <v>0</v>
      </c>
      <c r="O38" s="2">
        <v>6522</v>
      </c>
      <c r="P38" s="2">
        <f t="shared" si="4"/>
        <v>-2850</v>
      </c>
      <c r="Q38" s="2">
        <f t="shared" si="3"/>
        <v>0</v>
      </c>
    </row>
    <row r="39" spans="1:17" ht="22.5" customHeight="1" x14ac:dyDescent="0.3">
      <c r="A39" s="14" t="s">
        <v>44</v>
      </c>
      <c r="B39" s="14">
        <f>'[1]миграция август'!P106</f>
        <v>12601</v>
      </c>
      <c r="C39" s="14">
        <f>'[1]миграция август'!P108</f>
        <v>5382.1845091659388</v>
      </c>
      <c r="D39" s="12">
        <f>'[1]миграция август'!R106</f>
        <v>2559</v>
      </c>
      <c r="E39" s="12">
        <f t="shared" si="0"/>
        <v>20.307912070470596</v>
      </c>
      <c r="F39" s="12">
        <f>'[1]миграция август'!S106</f>
        <v>10042</v>
      </c>
      <c r="G39" s="12">
        <f t="shared" si="1"/>
        <v>79.692087929529393</v>
      </c>
      <c r="H39" s="13">
        <v>63</v>
      </c>
      <c r="I39" s="2" t="e">
        <f>D39+#REF!</f>
        <v>#REF!</v>
      </c>
      <c r="J39" s="2">
        <v>4063</v>
      </c>
      <c r="K39" s="2" t="e">
        <f>#REF!-J39</f>
        <v>#REF!</v>
      </c>
      <c r="L39" s="2">
        <v>1725</v>
      </c>
      <c r="M39" s="2">
        <v>164</v>
      </c>
      <c r="N39" s="2">
        <f t="shared" si="2"/>
        <v>56</v>
      </c>
      <c r="O39" s="2">
        <v>3211</v>
      </c>
      <c r="P39" s="2">
        <f t="shared" si="4"/>
        <v>9390</v>
      </c>
      <c r="Q39" s="2">
        <f t="shared" si="3"/>
        <v>56</v>
      </c>
    </row>
    <row r="40" spans="1:17" s="10" customFormat="1" ht="22.5" customHeight="1" x14ac:dyDescent="0.3">
      <c r="A40" s="7" t="s">
        <v>45</v>
      </c>
      <c r="B40" s="15">
        <f>'[1]миграция август'!P109</f>
        <v>25035</v>
      </c>
      <c r="C40" s="8">
        <f>'[1]миграция август'!P111</f>
        <v>5489.0126223287398</v>
      </c>
      <c r="D40" s="8">
        <f>'[1]миграция август'!R109</f>
        <v>11228</v>
      </c>
      <c r="E40" s="8">
        <f t="shared" si="0"/>
        <v>44.849211104453765</v>
      </c>
      <c r="F40" s="8">
        <f>'[1]миграция август'!S109</f>
        <v>13807</v>
      </c>
      <c r="G40" s="8">
        <f t="shared" si="1"/>
        <v>55.150788895546235</v>
      </c>
      <c r="H40" s="9">
        <v>3093</v>
      </c>
      <c r="I40" s="10" t="e">
        <f>D40+#REF!</f>
        <v>#REF!</v>
      </c>
      <c r="J40" s="10">
        <v>4166</v>
      </c>
      <c r="K40" s="10" t="e">
        <f>#REF!-J40</f>
        <v>#REF!</v>
      </c>
      <c r="L40" s="10">
        <v>67969</v>
      </c>
      <c r="M40" s="10">
        <v>4898</v>
      </c>
      <c r="N40" s="10">
        <f t="shared" si="2"/>
        <v>2749.3333333333335</v>
      </c>
      <c r="O40" s="10">
        <v>119007</v>
      </c>
      <c r="P40" s="10">
        <f t="shared" si="4"/>
        <v>-93972</v>
      </c>
      <c r="Q40" s="10">
        <f t="shared" si="3"/>
        <v>2749.3333333333335</v>
      </c>
    </row>
    <row r="41" spans="1:17" s="10" customFormat="1" ht="22.5" customHeight="1" x14ac:dyDescent="0.3">
      <c r="A41" s="7" t="s">
        <v>46</v>
      </c>
      <c r="B41" s="8">
        <f>SUM(B42:B48)</f>
        <v>135484</v>
      </c>
      <c r="C41" s="8">
        <f>'[1]миграция август'!P114</f>
        <v>5239.4622833692538</v>
      </c>
      <c r="D41" s="8">
        <f>SUM(D42:D48)</f>
        <v>51356</v>
      </c>
      <c r="E41" s="8">
        <f t="shared" si="0"/>
        <v>37.905582947063863</v>
      </c>
      <c r="F41" s="8">
        <f>SUM(F42:F48)</f>
        <v>84128</v>
      </c>
      <c r="G41" s="8">
        <f t="shared" si="1"/>
        <v>62.094417052936137</v>
      </c>
      <c r="H41" s="9">
        <v>397</v>
      </c>
      <c r="I41" s="10" t="e">
        <f>D41+#REF!</f>
        <v>#REF!</v>
      </c>
      <c r="J41" s="10">
        <v>4373</v>
      </c>
      <c r="K41" s="10" t="e">
        <f>#REF!-J41</f>
        <v>#REF!</v>
      </c>
      <c r="L41" s="10">
        <v>7326</v>
      </c>
      <c r="M41" s="10">
        <v>333</v>
      </c>
      <c r="N41" s="10">
        <f t="shared" si="2"/>
        <v>352.88888888888891</v>
      </c>
      <c r="O41" s="10">
        <v>10178</v>
      </c>
      <c r="P41" s="10">
        <f t="shared" si="4"/>
        <v>125306</v>
      </c>
      <c r="Q41" s="10">
        <f t="shared" si="3"/>
        <v>352.88888888888891</v>
      </c>
    </row>
    <row r="42" spans="1:17" ht="22.5" customHeight="1" x14ac:dyDescent="0.3">
      <c r="A42" s="11" t="s">
        <v>47</v>
      </c>
      <c r="B42" s="14">
        <f>'[1]миграция август'!P115</f>
        <v>11254</v>
      </c>
      <c r="C42" s="14">
        <f>'[1]миграция август'!P117</f>
        <v>5616.7662164563708</v>
      </c>
      <c r="D42" s="12">
        <f>'[1]миграция август'!R115</f>
        <v>5136</v>
      </c>
      <c r="E42" s="12">
        <f t="shared" si="0"/>
        <v>45.637106806468815</v>
      </c>
      <c r="F42" s="12">
        <f>'[1]миграция август'!S115</f>
        <v>6118</v>
      </c>
      <c r="G42" s="12">
        <f t="shared" si="1"/>
        <v>54.362893193531193</v>
      </c>
      <c r="H42" s="13">
        <v>270</v>
      </c>
      <c r="I42" s="2" t="e">
        <f>D42+#REF!</f>
        <v>#REF!</v>
      </c>
      <c r="J42" s="2">
        <v>4250</v>
      </c>
      <c r="K42" s="2" t="e">
        <f>#REF!-J42</f>
        <v>#REF!</v>
      </c>
      <c r="L42" s="2">
        <v>5899</v>
      </c>
      <c r="M42" s="2">
        <v>44</v>
      </c>
      <c r="N42" s="2">
        <f t="shared" si="2"/>
        <v>240</v>
      </c>
      <c r="O42" s="2">
        <v>12457</v>
      </c>
      <c r="P42" s="2">
        <f t="shared" si="4"/>
        <v>-1203</v>
      </c>
      <c r="Q42" s="2">
        <f t="shared" si="3"/>
        <v>240</v>
      </c>
    </row>
    <row r="43" spans="1:17" ht="22.5" customHeight="1" x14ac:dyDescent="0.3">
      <c r="A43" s="11" t="s">
        <v>48</v>
      </c>
      <c r="B43" s="14">
        <f>'[1]миграция август'!P118</f>
        <v>14487</v>
      </c>
      <c r="C43" s="12">
        <f>'[1]миграция август'!P120</f>
        <v>5104.1577276178641</v>
      </c>
      <c r="D43" s="12">
        <f>'[1]миграция август'!R118</f>
        <v>5071</v>
      </c>
      <c r="E43" s="12">
        <f t="shared" si="0"/>
        <v>35.003796507213366</v>
      </c>
      <c r="F43" s="12">
        <f>'[1]миграция август'!S118</f>
        <v>9416</v>
      </c>
      <c r="G43" s="12">
        <f t="shared" si="1"/>
        <v>64.996203492786648</v>
      </c>
      <c r="H43" s="13">
        <v>295</v>
      </c>
      <c r="I43" s="2" t="e">
        <f>D43+#REF!</f>
        <v>#REF!</v>
      </c>
      <c r="J43" s="2">
        <v>4258</v>
      </c>
      <c r="K43" s="2" t="e">
        <f>#REF!-J43</f>
        <v>#REF!</v>
      </c>
      <c r="L43" s="2">
        <v>6577</v>
      </c>
      <c r="M43" s="2">
        <v>722</v>
      </c>
      <c r="N43" s="2">
        <f t="shared" si="2"/>
        <v>262.22222222222223</v>
      </c>
      <c r="O43" s="2">
        <v>11067</v>
      </c>
      <c r="P43" s="2">
        <f t="shared" si="4"/>
        <v>3420</v>
      </c>
      <c r="Q43" s="2">
        <f t="shared" si="3"/>
        <v>262.22222222222223</v>
      </c>
    </row>
    <row r="44" spans="1:17" ht="22.5" customHeight="1" x14ac:dyDescent="0.3">
      <c r="A44" s="11" t="s">
        <v>49</v>
      </c>
      <c r="B44" s="14">
        <f>'[1]миграция август'!P121</f>
        <v>11775</v>
      </c>
      <c r="C44" s="14">
        <f>'[1]миграция август'!P123</f>
        <v>5490.3704458598722</v>
      </c>
      <c r="D44" s="12">
        <f>'[1]миграция август'!R121</f>
        <v>4546</v>
      </c>
      <c r="E44" s="12">
        <f t="shared" si="0"/>
        <v>38.607218683651809</v>
      </c>
      <c r="F44" s="12">
        <f>'[1]миграция август'!S121</f>
        <v>7229</v>
      </c>
      <c r="G44" s="12">
        <f t="shared" si="1"/>
        <v>61.392781316348199</v>
      </c>
      <c r="H44" s="13">
        <v>690</v>
      </c>
      <c r="I44" s="2" t="e">
        <f>D44+#REF!</f>
        <v>#REF!</v>
      </c>
      <c r="J44" s="2">
        <v>3956</v>
      </c>
      <c r="K44" s="2" t="e">
        <f>#REF!-J44</f>
        <v>#REF!</v>
      </c>
      <c r="L44" s="2">
        <v>20421</v>
      </c>
      <c r="M44" s="2">
        <v>1721</v>
      </c>
      <c r="N44" s="2">
        <f t="shared" si="2"/>
        <v>613.33333333333337</v>
      </c>
      <c r="O44" s="2">
        <v>33852</v>
      </c>
      <c r="P44" s="2">
        <f t="shared" si="4"/>
        <v>-22077</v>
      </c>
      <c r="Q44" s="2">
        <f t="shared" si="3"/>
        <v>613.33333333333337</v>
      </c>
    </row>
    <row r="45" spans="1:17" ht="22.5" customHeight="1" x14ac:dyDescent="0.3">
      <c r="A45" s="11" t="s">
        <v>50</v>
      </c>
      <c r="B45" s="14">
        <f>'[1]миграция август'!P124</f>
        <v>39876</v>
      </c>
      <c r="C45" s="12">
        <f>'[1]миграция август'!P126</f>
        <v>5000.8349884642394</v>
      </c>
      <c r="D45" s="12">
        <f>'[1]миграция август'!R124</f>
        <v>16551</v>
      </c>
      <c r="E45" s="12">
        <f t="shared" si="0"/>
        <v>41.506169124285286</v>
      </c>
      <c r="F45" s="12">
        <f>'[1]миграция август'!S124</f>
        <v>23325</v>
      </c>
      <c r="G45" s="12">
        <f t="shared" si="1"/>
        <v>58.493830875714714</v>
      </c>
      <c r="H45" s="13">
        <v>857</v>
      </c>
      <c r="I45" s="2" t="e">
        <f>D45+#REF!</f>
        <v>#REF!</v>
      </c>
      <c r="J45" s="2">
        <v>4331</v>
      </c>
      <c r="K45" s="2" t="e">
        <f>#REF!-J45</f>
        <v>#REF!</v>
      </c>
      <c r="L45" s="2">
        <v>9908</v>
      </c>
      <c r="M45" s="2">
        <v>1159</v>
      </c>
      <c r="N45" s="2">
        <f t="shared" si="2"/>
        <v>761.77777777777783</v>
      </c>
      <c r="O45" s="2">
        <v>24650</v>
      </c>
      <c r="P45" s="2">
        <f t="shared" si="4"/>
        <v>15226</v>
      </c>
      <c r="Q45" s="2">
        <f t="shared" si="3"/>
        <v>761.77777777777783</v>
      </c>
    </row>
    <row r="46" spans="1:17" ht="22.5" customHeight="1" x14ac:dyDescent="0.3">
      <c r="A46" s="11" t="s">
        <v>51</v>
      </c>
      <c r="B46" s="12">
        <f>'[1]миграция август'!P127</f>
        <v>27537</v>
      </c>
      <c r="C46" s="14">
        <f>'[1]миграция август'!P129</f>
        <v>5424.5076442604495</v>
      </c>
      <c r="D46" s="12">
        <f>'[1]миграция август'!R127</f>
        <v>6742</v>
      </c>
      <c r="E46" s="12">
        <f t="shared" si="0"/>
        <v>24.483422304535715</v>
      </c>
      <c r="F46" s="12">
        <f>'[1]миграция август'!S127</f>
        <v>20795</v>
      </c>
      <c r="G46" s="12">
        <f t="shared" si="1"/>
        <v>75.516577695464278</v>
      </c>
      <c r="H46" s="13">
        <v>513</v>
      </c>
      <c r="I46" s="2" t="e">
        <f>D46+#REF!</f>
        <v>#REF!</v>
      </c>
      <c r="J46" s="2">
        <v>4043</v>
      </c>
      <c r="K46" s="2" t="e">
        <f>#REF!-J46</f>
        <v>#REF!</v>
      </c>
      <c r="L46" s="2">
        <v>15597</v>
      </c>
      <c r="M46" s="2">
        <v>728</v>
      </c>
      <c r="N46" s="2">
        <f t="shared" si="2"/>
        <v>456</v>
      </c>
      <c r="O46" s="2">
        <v>22715</v>
      </c>
      <c r="P46" s="2">
        <f t="shared" si="4"/>
        <v>4822</v>
      </c>
      <c r="Q46" s="2">
        <f t="shared" si="3"/>
        <v>456</v>
      </c>
    </row>
    <row r="47" spans="1:17" ht="22.5" customHeight="1" x14ac:dyDescent="0.3">
      <c r="A47" s="11" t="s">
        <v>52</v>
      </c>
      <c r="B47" s="14">
        <f>'[1]миграция август'!P130</f>
        <v>25784</v>
      </c>
      <c r="C47" s="14">
        <f>'[1]миграция август'!P132</f>
        <v>5085.8603785293208</v>
      </c>
      <c r="D47" s="12">
        <f>'[1]миграция август'!R130</f>
        <v>11913</v>
      </c>
      <c r="E47" s="12">
        <f t="shared" si="0"/>
        <v>46.203071672354952</v>
      </c>
      <c r="F47" s="12">
        <f>'[1]миграция август'!S130</f>
        <v>13871</v>
      </c>
      <c r="G47" s="12">
        <f t="shared" si="1"/>
        <v>53.796928327645055</v>
      </c>
      <c r="H47" s="13">
        <v>71</v>
      </c>
      <c r="I47" s="2" t="e">
        <f>D47+#REF!</f>
        <v>#REF!</v>
      </c>
      <c r="J47" s="2">
        <v>4559</v>
      </c>
      <c r="K47" s="2" t="e">
        <f>#REF!-J47</f>
        <v>#REF!</v>
      </c>
      <c r="L47" s="2">
        <v>2241</v>
      </c>
      <c r="M47" s="2">
        <v>191</v>
      </c>
      <c r="N47" s="2">
        <f t="shared" si="2"/>
        <v>63.111111111111114</v>
      </c>
      <c r="O47" s="2">
        <v>4088</v>
      </c>
      <c r="P47" s="2">
        <f t="shared" si="4"/>
        <v>21696</v>
      </c>
      <c r="Q47" s="2">
        <f t="shared" si="3"/>
        <v>63.111111111111114</v>
      </c>
    </row>
    <row r="48" spans="1:17" ht="22.5" customHeight="1" x14ac:dyDescent="0.3">
      <c r="A48" s="11" t="s">
        <v>53</v>
      </c>
      <c r="B48" s="14">
        <f>'[1]миграция август'!P133</f>
        <v>4771</v>
      </c>
      <c r="C48" s="14">
        <f>'[1]миграция август'!P135</f>
        <v>5897.5872982603232</v>
      </c>
      <c r="D48" s="12">
        <f>'[1]миграция август'!R133</f>
        <v>1397</v>
      </c>
      <c r="E48" s="12">
        <f t="shared" si="0"/>
        <v>29.28107315028296</v>
      </c>
      <c r="F48" s="12">
        <f>'[1]миграция август'!S133</f>
        <v>3374</v>
      </c>
      <c r="G48" s="12">
        <f t="shared" si="1"/>
        <v>70.71892684971705</v>
      </c>
      <c r="H48" s="13">
        <v>387</v>
      </c>
      <c r="I48" s="2" t="e">
        <f>D48+#REF!</f>
        <v>#REF!</v>
      </c>
      <c r="J48" s="2">
        <v>4387</v>
      </c>
      <c r="K48" s="2" t="e">
        <f>#REF!-J48</f>
        <v>#REF!</v>
      </c>
      <c r="L48" s="2">
        <v>12448</v>
      </c>
      <c r="M48" s="2">
        <v>648</v>
      </c>
      <c r="N48" s="2">
        <f t="shared" si="2"/>
        <v>344</v>
      </c>
      <c r="O48" s="2">
        <v>21927</v>
      </c>
      <c r="P48" s="2">
        <f t="shared" si="4"/>
        <v>-17156</v>
      </c>
      <c r="Q48" s="2">
        <f t="shared" si="3"/>
        <v>344</v>
      </c>
    </row>
    <row r="49" spans="1:17" s="10" customFormat="1" ht="22.5" customHeight="1" x14ac:dyDescent="0.3">
      <c r="A49" s="7" t="s">
        <v>54</v>
      </c>
      <c r="B49" s="8">
        <f>SUM(B50:B54)</f>
        <v>59731</v>
      </c>
      <c r="C49" s="8">
        <f>'[1]миграция август'!P138</f>
        <v>5182.9155882205223</v>
      </c>
      <c r="D49" s="8">
        <f>SUM(D50:D54)</f>
        <v>32007</v>
      </c>
      <c r="E49" s="8">
        <f t="shared" si="0"/>
        <v>53.585240494885397</v>
      </c>
      <c r="F49" s="8">
        <f>SUM(F50:F54)</f>
        <v>27724</v>
      </c>
      <c r="G49" s="8">
        <f t="shared" si="1"/>
        <v>46.414759505114596</v>
      </c>
      <c r="H49" s="9">
        <v>1005</v>
      </c>
      <c r="I49" s="10" t="e">
        <f>D49+#REF!</f>
        <v>#REF!</v>
      </c>
      <c r="J49" s="10">
        <v>4119</v>
      </c>
      <c r="K49" s="10" t="e">
        <f>#REF!-J49</f>
        <v>#REF!</v>
      </c>
      <c r="L49" s="10">
        <v>37036</v>
      </c>
      <c r="M49" s="10">
        <v>855</v>
      </c>
      <c r="N49" s="10">
        <f t="shared" si="2"/>
        <v>893.33333333333337</v>
      </c>
      <c r="O49" s="10">
        <v>50493</v>
      </c>
      <c r="P49" s="10">
        <f t="shared" si="4"/>
        <v>9238</v>
      </c>
      <c r="Q49" s="10">
        <f t="shared" si="3"/>
        <v>893.33333333333337</v>
      </c>
    </row>
    <row r="50" spans="1:17" ht="22.5" customHeight="1" x14ac:dyDescent="0.3">
      <c r="A50" s="11" t="s">
        <v>55</v>
      </c>
      <c r="B50" s="14">
        <f>'[1]миграция август'!P139</f>
        <v>6365</v>
      </c>
      <c r="C50" s="14">
        <f>'[1]миграция август'!P141</f>
        <v>5235.3117046347215</v>
      </c>
      <c r="D50" s="12">
        <f>'[1]миграция август'!R139</f>
        <v>2268</v>
      </c>
      <c r="E50" s="12">
        <f t="shared" si="0"/>
        <v>35.632364493322861</v>
      </c>
      <c r="F50" s="12">
        <f>'[1]миграция август'!S139</f>
        <v>4097</v>
      </c>
      <c r="G50" s="12">
        <f t="shared" si="1"/>
        <v>64.367635506677146</v>
      </c>
      <c r="H50" s="13">
        <v>348</v>
      </c>
      <c r="I50" s="2" t="e">
        <f>D50+#REF!</f>
        <v>#REF!</v>
      </c>
      <c r="J50" s="2">
        <v>4031</v>
      </c>
      <c r="K50" s="2" t="e">
        <f>#REF!-J50</f>
        <v>#REF!</v>
      </c>
      <c r="L50" s="2">
        <v>8023</v>
      </c>
      <c r="M50" s="2">
        <v>159</v>
      </c>
      <c r="N50" s="2">
        <f t="shared" si="2"/>
        <v>309.33333333333331</v>
      </c>
      <c r="O50" s="2">
        <v>11588</v>
      </c>
      <c r="P50" s="2">
        <f t="shared" si="4"/>
        <v>-5223</v>
      </c>
      <c r="Q50" s="2">
        <f t="shared" si="3"/>
        <v>309.33333333333331</v>
      </c>
    </row>
    <row r="51" spans="1:17" ht="22.5" customHeight="1" x14ac:dyDescent="0.3">
      <c r="A51" s="11" t="s">
        <v>56</v>
      </c>
      <c r="B51" s="14">
        <f>'[1]миграция август'!P142</f>
        <v>2533</v>
      </c>
      <c r="C51" s="14">
        <f>'[1]миграция август'!P144</f>
        <v>5452.8472167390446</v>
      </c>
      <c r="D51" s="12">
        <f>'[1]миграция август'!R142</f>
        <v>1107</v>
      </c>
      <c r="E51" s="12">
        <f t="shared" si="0"/>
        <v>43.703118831425186</v>
      </c>
      <c r="F51" s="12">
        <f>'[1]миграция август'!S142</f>
        <v>1426</v>
      </c>
      <c r="G51" s="12">
        <f t="shared" si="1"/>
        <v>56.296881168574807</v>
      </c>
      <c r="H51" s="13">
        <v>425</v>
      </c>
      <c r="I51" s="2" t="e">
        <f>D51+#REF!</f>
        <v>#REF!</v>
      </c>
      <c r="J51" s="2">
        <v>4232</v>
      </c>
      <c r="K51" s="2" t="e">
        <f>#REF!-J51</f>
        <v>#REF!</v>
      </c>
      <c r="L51" s="2">
        <v>14750</v>
      </c>
      <c r="M51" s="2">
        <v>275</v>
      </c>
      <c r="N51" s="2">
        <f t="shared" si="2"/>
        <v>377.77777777777777</v>
      </c>
      <c r="O51" s="2">
        <v>18065</v>
      </c>
      <c r="P51" s="2">
        <f t="shared" si="4"/>
        <v>-15532</v>
      </c>
      <c r="Q51" s="2">
        <f t="shared" si="3"/>
        <v>377.77777777777777</v>
      </c>
    </row>
    <row r="52" spans="1:17" ht="22.5" customHeight="1" x14ac:dyDescent="0.3">
      <c r="A52" s="11" t="s">
        <v>57</v>
      </c>
      <c r="B52" s="14">
        <f>'[1]миграция август'!P145</f>
        <v>13196</v>
      </c>
      <c r="C52" s="14">
        <f>'[1]миграция август'!P147</f>
        <v>5125.8061533798118</v>
      </c>
      <c r="D52" s="12">
        <f>'[1]миграция август'!R145</f>
        <v>5778</v>
      </c>
      <c r="E52" s="12">
        <f t="shared" si="0"/>
        <v>43.785995756289786</v>
      </c>
      <c r="F52" s="12">
        <f>'[1]миграция август'!S145</f>
        <v>7418</v>
      </c>
      <c r="G52" s="12">
        <f t="shared" si="1"/>
        <v>56.214004243710214</v>
      </c>
      <c r="H52" s="13"/>
      <c r="I52" s="2" t="e">
        <f>D52+#REF!</f>
        <v>#REF!</v>
      </c>
      <c r="J52" s="2">
        <v>4289</v>
      </c>
      <c r="K52" s="2" t="e">
        <f>#REF!-J52</f>
        <v>#REF!</v>
      </c>
      <c r="L52" s="2">
        <v>2790</v>
      </c>
      <c r="N52" s="2">
        <f t="shared" si="2"/>
        <v>0</v>
      </c>
      <c r="O52" s="2">
        <v>5406</v>
      </c>
      <c r="P52" s="2">
        <f t="shared" si="4"/>
        <v>7790</v>
      </c>
      <c r="Q52" s="2">
        <f t="shared" si="3"/>
        <v>0</v>
      </c>
    </row>
    <row r="53" spans="1:17" ht="22.5" customHeight="1" x14ac:dyDescent="0.3">
      <c r="A53" s="11" t="s">
        <v>58</v>
      </c>
      <c r="B53" s="14">
        <f>'[1]миграция август'!P148</f>
        <v>21398</v>
      </c>
      <c r="C53" s="14">
        <f>'[1]миграция август'!P150</f>
        <v>5333.5178054023745</v>
      </c>
      <c r="D53" s="12">
        <f>'[1]миграция август'!R148</f>
        <v>12352</v>
      </c>
      <c r="E53" s="12">
        <f t="shared" si="0"/>
        <v>57.7250210300028</v>
      </c>
      <c r="F53" s="12">
        <f>'[1]миграция август'!S148</f>
        <v>9046</v>
      </c>
      <c r="G53" s="12">
        <f t="shared" si="1"/>
        <v>42.274978969997193</v>
      </c>
      <c r="H53" s="13">
        <v>147</v>
      </c>
      <c r="I53" s="2" t="e">
        <f>D53+#REF!</f>
        <v>#REF!</v>
      </c>
      <c r="J53" s="2">
        <v>3928</v>
      </c>
      <c r="K53" s="2" t="e">
        <f>#REF!-J53</f>
        <v>#REF!</v>
      </c>
      <c r="L53" s="2">
        <v>10441</v>
      </c>
      <c r="M53" s="2">
        <v>377</v>
      </c>
      <c r="N53" s="2">
        <f t="shared" si="2"/>
        <v>130.66666666666666</v>
      </c>
      <c r="O53" s="2">
        <v>13138</v>
      </c>
      <c r="P53" s="2">
        <f t="shared" si="4"/>
        <v>8260</v>
      </c>
      <c r="Q53" s="2">
        <f t="shared" si="3"/>
        <v>130.66666666666666</v>
      </c>
    </row>
    <row r="54" spans="1:17" ht="22.5" customHeight="1" x14ac:dyDescent="0.3">
      <c r="A54" s="11" t="s">
        <v>59</v>
      </c>
      <c r="B54" s="14">
        <f>'[1]миграция август'!P151</f>
        <v>16239</v>
      </c>
      <c r="C54" s="14">
        <f>'[1]миграция август'!P153</f>
        <v>4968.2343740378101</v>
      </c>
      <c r="D54" s="12">
        <f>'[1]миграция август'!R151</f>
        <v>10502</v>
      </c>
      <c r="E54" s="12">
        <f t="shared" si="0"/>
        <v>64.671469918098396</v>
      </c>
      <c r="F54" s="12">
        <f>'[1]миграция август'!S151</f>
        <v>5737</v>
      </c>
      <c r="G54" s="12">
        <f t="shared" si="1"/>
        <v>35.32853008190159</v>
      </c>
      <c r="H54" s="13">
        <v>85</v>
      </c>
      <c r="I54" s="2" t="e">
        <f>D54+#REF!</f>
        <v>#REF!</v>
      </c>
      <c r="J54" s="2">
        <v>4369</v>
      </c>
      <c r="K54" s="2" t="e">
        <f>#REF!-J54</f>
        <v>#REF!</v>
      </c>
      <c r="L54" s="2">
        <v>1032</v>
      </c>
      <c r="M54" s="2">
        <v>44</v>
      </c>
      <c r="N54" s="2">
        <f t="shared" si="2"/>
        <v>75.555555555555557</v>
      </c>
      <c r="O54" s="2">
        <v>2296</v>
      </c>
      <c r="P54" s="2">
        <f t="shared" si="4"/>
        <v>13943</v>
      </c>
      <c r="Q54" s="2">
        <f t="shared" si="3"/>
        <v>75.555555555555557</v>
      </c>
    </row>
    <row r="55" spans="1:17" s="10" customFormat="1" ht="22.5" customHeight="1" x14ac:dyDescent="0.3">
      <c r="A55" s="8" t="s">
        <v>60</v>
      </c>
      <c r="B55" s="8">
        <f>SUM(B56:B67)</f>
        <v>125499</v>
      </c>
      <c r="C55" s="8">
        <f>'[1]миграция август'!P156</f>
        <v>5234.8337118224053</v>
      </c>
      <c r="D55" s="8">
        <f>SUM(D56:D67)</f>
        <v>42645</v>
      </c>
      <c r="E55" s="8">
        <f t="shared" si="0"/>
        <v>33.98035044103937</v>
      </c>
      <c r="F55" s="8">
        <f>SUM(F56:F67)</f>
        <v>82854</v>
      </c>
      <c r="G55" s="8">
        <f t="shared" si="1"/>
        <v>66.019649558960623</v>
      </c>
      <c r="H55" s="9">
        <v>3533</v>
      </c>
      <c r="I55" s="10" t="e">
        <f>D55+#REF!</f>
        <v>#REF!</v>
      </c>
      <c r="J55" s="10">
        <v>4168</v>
      </c>
      <c r="K55" s="10" t="e">
        <f>#REF!-J55</f>
        <v>#REF!</v>
      </c>
      <c r="L55" s="10">
        <v>56351</v>
      </c>
      <c r="M55" s="10">
        <v>3244</v>
      </c>
      <c r="N55" s="10">
        <f t="shared" si="2"/>
        <v>3140.4444444444443</v>
      </c>
      <c r="O55" s="10">
        <v>107986</v>
      </c>
      <c r="P55" s="10">
        <f t="shared" si="4"/>
        <v>17513</v>
      </c>
      <c r="Q55" s="10">
        <f t="shared" si="3"/>
        <v>3140.4444444444443</v>
      </c>
    </row>
    <row r="56" spans="1:17" ht="22.5" customHeight="1" x14ac:dyDescent="0.3">
      <c r="A56" s="14" t="s">
        <v>61</v>
      </c>
      <c r="B56" s="14">
        <f>'[1]миграция август'!P157</f>
        <v>8408</v>
      </c>
      <c r="C56" s="14">
        <f>'[1]миграция август'!P159</f>
        <v>5506.5966936251189</v>
      </c>
      <c r="D56" s="12">
        <f>'[1]миграция август'!R157</f>
        <v>1774</v>
      </c>
      <c r="E56" s="12">
        <f t="shared" si="0"/>
        <v>21.098953377735491</v>
      </c>
      <c r="F56" s="12">
        <f>'[1]миграция август'!S157</f>
        <v>6634</v>
      </c>
      <c r="G56" s="12">
        <f t="shared" si="1"/>
        <v>78.901046622264516</v>
      </c>
      <c r="H56" s="13">
        <v>257</v>
      </c>
      <c r="I56" s="2" t="e">
        <f>D56+#REF!</f>
        <v>#REF!</v>
      </c>
      <c r="J56" s="2">
        <v>4406</v>
      </c>
      <c r="K56" s="2" t="e">
        <f>#REF!-J56</f>
        <v>#REF!</v>
      </c>
      <c r="L56" s="2">
        <v>2594</v>
      </c>
      <c r="M56" s="2">
        <v>220</v>
      </c>
      <c r="N56" s="2">
        <f t="shared" si="2"/>
        <v>228.44444444444446</v>
      </c>
      <c r="O56" s="2">
        <v>7427</v>
      </c>
      <c r="P56" s="2">
        <f t="shared" si="4"/>
        <v>981</v>
      </c>
      <c r="Q56" s="2">
        <f t="shared" si="3"/>
        <v>228.44444444444446</v>
      </c>
    </row>
    <row r="57" spans="1:17" ht="22.5" customHeight="1" x14ac:dyDescent="0.3">
      <c r="A57" s="14" t="s">
        <v>62</v>
      </c>
      <c r="B57" s="14">
        <f>'[1]миграция август'!P160</f>
        <v>4304</v>
      </c>
      <c r="C57" s="14">
        <f>'[1]миграция август'!P162</f>
        <v>5444.1535780669146</v>
      </c>
      <c r="D57" s="12">
        <f>'[1]миграция август'!R160</f>
        <v>1038</v>
      </c>
      <c r="E57" s="12">
        <f t="shared" si="0"/>
        <v>24.117100371747213</v>
      </c>
      <c r="F57" s="12">
        <f>'[1]миграция август'!S160</f>
        <v>3266</v>
      </c>
      <c r="G57" s="12">
        <f t="shared" si="1"/>
        <v>75.882899628252787</v>
      </c>
      <c r="H57" s="13">
        <v>144</v>
      </c>
      <c r="I57" s="2" t="e">
        <f>D57+#REF!</f>
        <v>#REF!</v>
      </c>
      <c r="J57" s="2">
        <v>4676</v>
      </c>
      <c r="K57" s="2" t="e">
        <f>#REF!-J57</f>
        <v>#REF!</v>
      </c>
      <c r="L57" s="2">
        <v>731</v>
      </c>
      <c r="M57" s="2">
        <v>141</v>
      </c>
      <c r="N57" s="2">
        <f t="shared" si="2"/>
        <v>128</v>
      </c>
      <c r="O57" s="2">
        <v>2550</v>
      </c>
      <c r="P57" s="2">
        <f t="shared" si="4"/>
        <v>1754</v>
      </c>
      <c r="Q57" s="2">
        <f t="shared" si="3"/>
        <v>128</v>
      </c>
    </row>
    <row r="58" spans="1:17" ht="22.5" customHeight="1" x14ac:dyDescent="0.3">
      <c r="A58" s="14" t="s">
        <v>63</v>
      </c>
      <c r="B58" s="14">
        <f>'[1]миграция август'!P163</f>
        <v>2915</v>
      </c>
      <c r="C58" s="14">
        <f>'[1]миграция август'!P165</f>
        <v>6350.9022298456257</v>
      </c>
      <c r="D58" s="12">
        <f>'[1]миграция август'!R163</f>
        <v>263</v>
      </c>
      <c r="E58" s="12">
        <f t="shared" si="0"/>
        <v>9.0222984562607209</v>
      </c>
      <c r="F58" s="12">
        <f>'[1]миграция август'!S163</f>
        <v>2652</v>
      </c>
      <c r="G58" s="12">
        <f t="shared" si="1"/>
        <v>90.977701543739272</v>
      </c>
      <c r="H58" s="13">
        <v>150</v>
      </c>
      <c r="I58" s="2" t="e">
        <f>D58+#REF!</f>
        <v>#REF!</v>
      </c>
      <c r="J58" s="2">
        <v>4304</v>
      </c>
      <c r="K58" s="2" t="e">
        <f>#REF!-J58</f>
        <v>#REF!</v>
      </c>
      <c r="L58" s="2">
        <v>1342</v>
      </c>
      <c r="M58" s="2">
        <v>32</v>
      </c>
      <c r="N58" s="2">
        <f t="shared" si="2"/>
        <v>133.33333333333334</v>
      </c>
      <c r="O58" s="2">
        <v>3648</v>
      </c>
      <c r="P58" s="2">
        <f t="shared" si="4"/>
        <v>-733</v>
      </c>
      <c r="Q58" s="2">
        <f t="shared" si="3"/>
        <v>133.33333333333334</v>
      </c>
    </row>
    <row r="59" spans="1:17" ht="22.5" customHeight="1" x14ac:dyDescent="0.3">
      <c r="A59" s="14" t="s">
        <v>64</v>
      </c>
      <c r="B59" s="14">
        <f>'[1]миграция август'!P166</f>
        <v>3115</v>
      </c>
      <c r="C59" s="14">
        <f>'[1]миграция август'!P168</f>
        <v>5832.7447833065808</v>
      </c>
      <c r="D59" s="12">
        <f>'[1]миграция август'!R166</f>
        <v>1090</v>
      </c>
      <c r="E59" s="12">
        <f t="shared" si="0"/>
        <v>34.991974317817018</v>
      </c>
      <c r="F59" s="12">
        <f>'[1]миграция август'!S166</f>
        <v>2025</v>
      </c>
      <c r="G59" s="12">
        <f t="shared" si="1"/>
        <v>65.008025682182989</v>
      </c>
      <c r="H59" s="13">
        <v>27</v>
      </c>
      <c r="I59" s="2" t="e">
        <f>D59+#REF!</f>
        <v>#REF!</v>
      </c>
      <c r="J59" s="2">
        <v>4469</v>
      </c>
      <c r="K59" s="2" t="e">
        <f>#REF!-J59</f>
        <v>#REF!</v>
      </c>
      <c r="L59" s="2">
        <v>1614</v>
      </c>
      <c r="M59" s="2">
        <v>39</v>
      </c>
      <c r="N59" s="2">
        <f t="shared" si="2"/>
        <v>24</v>
      </c>
      <c r="O59" s="2">
        <v>2738</v>
      </c>
      <c r="P59" s="2">
        <f t="shared" si="4"/>
        <v>377</v>
      </c>
      <c r="Q59" s="2">
        <f t="shared" si="3"/>
        <v>24</v>
      </c>
    </row>
    <row r="60" spans="1:17" ht="22.5" customHeight="1" x14ac:dyDescent="0.3">
      <c r="A60" s="14" t="s">
        <v>65</v>
      </c>
      <c r="B60" s="14">
        <f>'[1]миграция август'!P169</f>
        <v>11971</v>
      </c>
      <c r="C60" s="14">
        <f>'[1]миграция август'!P171</f>
        <v>4975.5851641466879</v>
      </c>
      <c r="D60" s="12">
        <f>'[1]миграция август'!R169</f>
        <v>5439</v>
      </c>
      <c r="E60" s="12">
        <f>D60/B60*100</f>
        <v>45.434800768523928</v>
      </c>
      <c r="F60" s="12">
        <f>'[1]миграция август'!S169</f>
        <v>6532</v>
      </c>
      <c r="G60" s="12">
        <f t="shared" si="1"/>
        <v>54.565199231476072</v>
      </c>
      <c r="H60" s="13">
        <v>735</v>
      </c>
      <c r="I60" s="2" t="e">
        <f>D60+#REF!</f>
        <v>#REF!</v>
      </c>
      <c r="J60" s="2">
        <v>3963</v>
      </c>
      <c r="K60" s="2" t="e">
        <f>#REF!-J60</f>
        <v>#REF!</v>
      </c>
      <c r="L60" s="2">
        <v>7034</v>
      </c>
      <c r="M60" s="2">
        <v>236</v>
      </c>
      <c r="N60" s="2">
        <f t="shared" si="2"/>
        <v>653.33333333333337</v>
      </c>
      <c r="O60" s="2">
        <v>10240</v>
      </c>
      <c r="P60" s="2">
        <f t="shared" si="4"/>
        <v>1731</v>
      </c>
      <c r="Q60" s="2">
        <f t="shared" si="3"/>
        <v>653.33333333333337</v>
      </c>
    </row>
    <row r="61" spans="1:17" ht="22.5" customHeight="1" x14ac:dyDescent="0.3">
      <c r="A61" s="14" t="s">
        <v>66</v>
      </c>
      <c r="B61" s="14">
        <f>'[1]миграция август'!P172</f>
        <v>15366</v>
      </c>
      <c r="C61" s="14">
        <f>'[1]миграция август'!P174</f>
        <v>5207.5837563451778</v>
      </c>
      <c r="D61" s="12">
        <f>'[1]миграция август'!R172</f>
        <v>7516</v>
      </c>
      <c r="E61" s="12">
        <f t="shared" si="0"/>
        <v>48.913184953794094</v>
      </c>
      <c r="F61" s="12">
        <f>'[1]миграция август'!S172</f>
        <v>7850</v>
      </c>
      <c r="G61" s="12">
        <f t="shared" si="1"/>
        <v>51.086815046205913</v>
      </c>
      <c r="H61" s="13"/>
      <c r="I61" s="2" t="e">
        <f>D61+#REF!</f>
        <v>#REF!</v>
      </c>
      <c r="J61" s="2">
        <v>4371</v>
      </c>
      <c r="K61" s="2" t="e">
        <f>#REF!-J61</f>
        <v>#REF!</v>
      </c>
      <c r="L61" s="2">
        <v>10305</v>
      </c>
      <c r="N61" s="2">
        <f t="shared" si="2"/>
        <v>0</v>
      </c>
      <c r="O61" s="2">
        <v>13884</v>
      </c>
      <c r="P61" s="2">
        <f t="shared" si="4"/>
        <v>1482</v>
      </c>
      <c r="Q61" s="2">
        <f t="shared" si="3"/>
        <v>0</v>
      </c>
    </row>
    <row r="62" spans="1:17" ht="22.5" customHeight="1" x14ac:dyDescent="0.3">
      <c r="A62" s="14" t="s">
        <v>67</v>
      </c>
      <c r="B62" s="14">
        <f>'[1]миграция август'!P175</f>
        <v>16201</v>
      </c>
      <c r="C62" s="14">
        <f>'[1]миграция август'!P177</f>
        <v>4998.5800876489102</v>
      </c>
      <c r="D62" s="12">
        <f>'[1]миграция август'!R175</f>
        <v>5648</v>
      </c>
      <c r="E62" s="12">
        <f t="shared" si="0"/>
        <v>34.862045552743659</v>
      </c>
      <c r="F62" s="12">
        <f>'[1]миграция август'!S175</f>
        <v>10553</v>
      </c>
      <c r="G62" s="12">
        <f t="shared" si="1"/>
        <v>65.137954447256334</v>
      </c>
      <c r="H62" s="13">
        <v>866</v>
      </c>
      <c r="I62" s="2" t="e">
        <f>D62+#REF!</f>
        <v>#REF!</v>
      </c>
      <c r="J62" s="2">
        <v>4093</v>
      </c>
      <c r="K62" s="2" t="e">
        <f>#REF!-J62</f>
        <v>#REF!</v>
      </c>
      <c r="L62" s="2">
        <v>7662</v>
      </c>
      <c r="M62" s="2">
        <v>503</v>
      </c>
      <c r="N62" s="2">
        <f t="shared" si="2"/>
        <v>769.77777777777783</v>
      </c>
      <c r="O62" s="2">
        <v>13797</v>
      </c>
      <c r="P62" s="2">
        <f t="shared" si="4"/>
        <v>2404</v>
      </c>
      <c r="Q62" s="2">
        <f t="shared" si="3"/>
        <v>769.77777777777783</v>
      </c>
    </row>
    <row r="63" spans="1:17" ht="22.5" customHeight="1" x14ac:dyDescent="0.3">
      <c r="A63" s="14" t="s">
        <v>68</v>
      </c>
      <c r="B63" s="14">
        <f>'[1]миграция август'!P178</f>
        <v>14926</v>
      </c>
      <c r="C63" s="14">
        <f>'[1]миграция август'!P180</f>
        <v>5101.611014337398</v>
      </c>
      <c r="D63" s="12">
        <f>'[1]миграция август'!R178</f>
        <v>4163</v>
      </c>
      <c r="E63" s="12">
        <f t="shared" si="0"/>
        <v>27.890928580999596</v>
      </c>
      <c r="F63" s="12">
        <f>'[1]миграция август'!S178</f>
        <v>10763</v>
      </c>
      <c r="G63" s="12">
        <f t="shared" si="1"/>
        <v>72.109071419000401</v>
      </c>
      <c r="H63" s="13">
        <v>551</v>
      </c>
      <c r="I63" s="2" t="e">
        <f>D63+#REF!</f>
        <v>#REF!</v>
      </c>
      <c r="J63" s="2">
        <v>4077</v>
      </c>
      <c r="K63" s="2" t="e">
        <f>#REF!-J63</f>
        <v>#REF!</v>
      </c>
      <c r="L63" s="2">
        <v>5316</v>
      </c>
      <c r="M63" s="2">
        <v>539</v>
      </c>
      <c r="N63" s="2">
        <f t="shared" si="2"/>
        <v>489.77777777777777</v>
      </c>
      <c r="O63" s="2">
        <v>12454</v>
      </c>
      <c r="P63" s="2">
        <f t="shared" si="4"/>
        <v>2472</v>
      </c>
      <c r="Q63" s="2">
        <f t="shared" si="3"/>
        <v>489.77777777777777</v>
      </c>
    </row>
    <row r="64" spans="1:17" ht="22.5" customHeight="1" x14ac:dyDescent="0.3">
      <c r="A64" s="14" t="s">
        <v>69</v>
      </c>
      <c r="B64" s="14">
        <f>'[1]миграция август'!P181</f>
        <v>3453</v>
      </c>
      <c r="C64" s="14">
        <f>'[1]миграция август'!P183</f>
        <v>5462.628728641761</v>
      </c>
      <c r="D64" s="12">
        <f>'[1]миграция август'!R181</f>
        <v>1043</v>
      </c>
      <c r="E64" s="12">
        <f t="shared" si="0"/>
        <v>30.205618302924993</v>
      </c>
      <c r="F64" s="12">
        <f>'[1]миграция август'!S181</f>
        <v>2410</v>
      </c>
      <c r="G64" s="12">
        <f t="shared" si="1"/>
        <v>69.794381697074996</v>
      </c>
      <c r="H64" s="13">
        <v>372</v>
      </c>
      <c r="I64" s="2" t="e">
        <f>D64+#REF!</f>
        <v>#REF!</v>
      </c>
      <c r="J64" s="2">
        <v>4020</v>
      </c>
      <c r="K64" s="2" t="e">
        <f>#REF!-J64</f>
        <v>#REF!</v>
      </c>
      <c r="L64" s="2">
        <v>6247</v>
      </c>
      <c r="M64" s="2">
        <v>472</v>
      </c>
      <c r="N64" s="2">
        <f t="shared" si="2"/>
        <v>330.66666666666669</v>
      </c>
      <c r="O64" s="2">
        <v>10958</v>
      </c>
      <c r="P64" s="2">
        <f t="shared" si="4"/>
        <v>-7505</v>
      </c>
      <c r="Q64" s="2">
        <f t="shared" si="3"/>
        <v>330.66666666666669</v>
      </c>
    </row>
    <row r="65" spans="1:17" ht="22.5" customHeight="1" x14ac:dyDescent="0.3">
      <c r="A65" s="14" t="s">
        <v>70</v>
      </c>
      <c r="B65" s="14">
        <f>'[1]миграция август'!P184</f>
        <v>12207</v>
      </c>
      <c r="C65" s="14">
        <f>'[1]миграция август'!P186</f>
        <v>5092.707381010895</v>
      </c>
      <c r="D65" s="12">
        <f>'[1]миграция август'!R184</f>
        <v>4336</v>
      </c>
      <c r="E65" s="12">
        <f t="shared" si="0"/>
        <v>35.520602932743508</v>
      </c>
      <c r="F65" s="12">
        <f>'[1]миграция август'!S184</f>
        <v>7871</v>
      </c>
      <c r="G65" s="12">
        <f t="shared" si="1"/>
        <v>64.4793970672565</v>
      </c>
      <c r="H65" s="13">
        <v>142</v>
      </c>
      <c r="I65" s="2" t="e">
        <f>D65+#REF!</f>
        <v>#REF!</v>
      </c>
      <c r="J65" s="2">
        <v>4080</v>
      </c>
      <c r="K65" s="2" t="e">
        <f>#REF!-J65</f>
        <v>#REF!</v>
      </c>
      <c r="L65" s="2">
        <v>11105</v>
      </c>
      <c r="M65" s="2">
        <v>661</v>
      </c>
      <c r="N65" s="2">
        <f t="shared" si="2"/>
        <v>126.22222222222223</v>
      </c>
      <c r="O65" s="2">
        <v>24542</v>
      </c>
      <c r="P65" s="2">
        <f t="shared" si="4"/>
        <v>-12335</v>
      </c>
      <c r="Q65" s="2">
        <f t="shared" si="3"/>
        <v>126.22222222222223</v>
      </c>
    </row>
    <row r="66" spans="1:17" ht="22.5" customHeight="1" x14ac:dyDescent="0.3">
      <c r="A66" s="14" t="s">
        <v>71</v>
      </c>
      <c r="B66" s="14">
        <f>'[1]миграция август'!P187</f>
        <v>29409</v>
      </c>
      <c r="C66" s="14">
        <f>'[1]миграция август'!P189</f>
        <v>5251.7871399911592</v>
      </c>
      <c r="D66" s="12">
        <f>'[1]миграция август'!R187</f>
        <v>8811</v>
      </c>
      <c r="E66" s="12">
        <f t="shared" si="0"/>
        <v>29.960216260328469</v>
      </c>
      <c r="F66" s="12">
        <f>'[1]миграция август'!S187</f>
        <v>20598</v>
      </c>
      <c r="G66" s="12">
        <f t="shared" si="1"/>
        <v>70.03978373967152</v>
      </c>
      <c r="H66" s="13"/>
      <c r="I66" s="2" t="e">
        <f>D66+#REF!</f>
        <v>#REF!</v>
      </c>
      <c r="J66" s="2">
        <v>4291</v>
      </c>
      <c r="K66" s="2" t="e">
        <f>#REF!-J66</f>
        <v>#REF!</v>
      </c>
      <c r="L66" s="2">
        <v>968</v>
      </c>
      <c r="M66" s="2">
        <v>178</v>
      </c>
      <c r="N66" s="2">
        <f t="shared" si="2"/>
        <v>0</v>
      </c>
      <c r="O66" s="2">
        <v>2766</v>
      </c>
      <c r="P66" s="2">
        <f t="shared" si="4"/>
        <v>26643</v>
      </c>
      <c r="Q66" s="2">
        <f t="shared" si="3"/>
        <v>0</v>
      </c>
    </row>
    <row r="67" spans="1:17" ht="22.5" customHeight="1" x14ac:dyDescent="0.3">
      <c r="A67" s="14" t="s">
        <v>72</v>
      </c>
      <c r="B67" s="14">
        <f>'[1]миграция август'!P190</f>
        <v>3224</v>
      </c>
      <c r="C67" s="14">
        <f>'[1]миграция август'!P192</f>
        <v>5695.8331265508687</v>
      </c>
      <c r="D67" s="12">
        <f>'[1]миграция август'!R190</f>
        <v>1524</v>
      </c>
      <c r="E67" s="12">
        <f t="shared" si="0"/>
        <v>47.270471464019856</v>
      </c>
      <c r="F67" s="12">
        <f>'[1]миграция август'!S190</f>
        <v>1700</v>
      </c>
      <c r="G67" s="12">
        <f t="shared" si="1"/>
        <v>52.729528535980151</v>
      </c>
      <c r="H67" s="13">
        <v>289</v>
      </c>
      <c r="I67" s="2" t="e">
        <f>D67+#REF!</f>
        <v>#REF!</v>
      </c>
      <c r="J67" s="2">
        <v>4342</v>
      </c>
      <c r="K67" s="2" t="e">
        <f>#REF!-J67</f>
        <v>#REF!</v>
      </c>
      <c r="L67" s="2">
        <v>1433</v>
      </c>
      <c r="M67" s="2">
        <v>223</v>
      </c>
      <c r="N67" s="2">
        <f t="shared" si="2"/>
        <v>256.88888888888891</v>
      </c>
      <c r="O67" s="2">
        <v>2982</v>
      </c>
      <c r="P67" s="2">
        <f t="shared" si="4"/>
        <v>242</v>
      </c>
      <c r="Q67" s="2">
        <f t="shared" si="3"/>
        <v>256.88888888888891</v>
      </c>
    </row>
    <row r="69" spans="1:17" ht="19.5" x14ac:dyDescent="0.3">
      <c r="A69" s="18"/>
      <c r="B69" s="18"/>
      <c r="C69" s="18"/>
      <c r="D69" s="16"/>
      <c r="E69" s="19"/>
      <c r="F69" s="19"/>
      <c r="G69" s="19"/>
    </row>
    <row r="70" spans="1:17" ht="23.25" x14ac:dyDescent="0.35">
      <c r="A70" s="20"/>
      <c r="B70" s="20"/>
      <c r="C70" s="20"/>
      <c r="D70" s="17"/>
      <c r="E70" s="21"/>
      <c r="F70" s="21"/>
      <c r="G70" s="21"/>
    </row>
  </sheetData>
  <mergeCells count="12">
    <mergeCell ref="A1:G1"/>
    <mergeCell ref="A2:G2"/>
    <mergeCell ref="A3:A5"/>
    <mergeCell ref="B3:B5"/>
    <mergeCell ref="C3:C5"/>
    <mergeCell ref="D3:G3"/>
    <mergeCell ref="A69:C69"/>
    <mergeCell ref="E69:G69"/>
    <mergeCell ref="A70:C70"/>
    <mergeCell ref="E70:G70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август</vt:lpstr>
      <vt:lpstr>'почта банк август'!Область_печати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2023-12-25T07:56:13Z</dcterms:created>
  <dcterms:modified xsi:type="dcterms:W3CDTF">2023-12-25T08:45:56Z</dcterms:modified>
</cp:coreProperties>
</file>